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5480" windowHeight="10785"/>
  </bookViews>
  <sheets>
    <sheet name="PSYCS Comparitive Tariffs" sheetId="1" r:id="rId1"/>
  </sheets>
  <externalReferences>
    <externalReference r:id="rId2"/>
  </externalReferences>
  <definedNames>
    <definedName name="PredDLR">[1]Parameters!$C$45</definedName>
    <definedName name="PredOHR">[1]Parameters!$C$38</definedName>
    <definedName name="_xlnm.Print_Area" localSheetId="0">'PSYCS Comparitive Tariffs'!$A$1:$AB$64</definedName>
    <definedName name="_xlnm.Print_Titles" localSheetId="0">'PSYCS Comparitive Tariffs'!$A:$E,'PSYCS Comparitive Tariffs'!$1:$7</definedName>
    <definedName name="VAT">[1]Parameters!$C$20</definedName>
  </definedNames>
  <calcPr calcId="145621"/>
</workbook>
</file>

<file path=xl/calcChain.xml><?xml version="1.0" encoding="utf-8"?>
<calcChain xmlns="http://schemas.openxmlformats.org/spreadsheetml/2006/main">
  <c r="U26" i="1" l="1"/>
  <c r="V26" i="1" s="1"/>
  <c r="W26" i="1" s="1"/>
  <c r="X26" i="1" s="1"/>
  <c r="Y26" i="1" s="1"/>
  <c r="G33" i="1" l="1"/>
  <c r="G32" i="1"/>
  <c r="G35" i="1"/>
  <c r="G34" i="1"/>
  <c r="G31" i="1"/>
  <c r="G30" i="1"/>
  <c r="G12" i="1"/>
  <c r="G13" i="1"/>
  <c r="G14" i="1"/>
  <c r="G15" i="1"/>
  <c r="G16" i="1"/>
  <c r="G17" i="1"/>
  <c r="G18" i="1"/>
  <c r="G19" i="1"/>
  <c r="G20" i="1"/>
  <c r="G21" i="1"/>
  <c r="G22" i="1"/>
  <c r="G23" i="1"/>
  <c r="G24" i="1"/>
  <c r="G25" i="1"/>
  <c r="G26" i="1"/>
  <c r="G11" i="1"/>
  <c r="P26" i="1" l="1"/>
  <c r="Q26" i="1"/>
  <c r="S26" i="1"/>
  <c r="T26" i="1"/>
  <c r="R26" i="1"/>
  <c r="T22" i="1"/>
  <c r="Q22" i="1"/>
  <c r="R22" i="1"/>
  <c r="S22" i="1"/>
  <c r="P22" i="1"/>
  <c r="P18" i="1"/>
  <c r="Q18" i="1"/>
  <c r="R18" i="1"/>
  <c r="S18" i="1"/>
  <c r="T18" i="1"/>
  <c r="P14" i="1"/>
  <c r="T14" i="1"/>
  <c r="Q14" i="1"/>
  <c r="R14" i="1"/>
  <c r="S14" i="1"/>
  <c r="Q31" i="1"/>
  <c r="R31" i="1"/>
  <c r="S31" i="1"/>
  <c r="P31" i="1"/>
  <c r="T31" i="1"/>
  <c r="S33" i="1"/>
  <c r="P33" i="1"/>
  <c r="T33" i="1"/>
  <c r="Q33" i="1"/>
  <c r="R33" i="1"/>
  <c r="S25" i="1"/>
  <c r="R25" i="1"/>
  <c r="P25" i="1"/>
  <c r="T25" i="1"/>
  <c r="Q25" i="1"/>
  <c r="Q21" i="1"/>
  <c r="R21" i="1"/>
  <c r="S21" i="1"/>
  <c r="P21" i="1"/>
  <c r="T21" i="1"/>
  <c r="Q17" i="1"/>
  <c r="R17" i="1"/>
  <c r="S17" i="1"/>
  <c r="P17" i="1"/>
  <c r="T17" i="1"/>
  <c r="Q13" i="1"/>
  <c r="R13" i="1"/>
  <c r="S13" i="1"/>
  <c r="P13" i="1"/>
  <c r="T13" i="1"/>
  <c r="R34" i="1"/>
  <c r="S34" i="1"/>
  <c r="P34" i="1"/>
  <c r="T34" i="1"/>
  <c r="Q34" i="1"/>
  <c r="R24" i="1"/>
  <c r="S24" i="1"/>
  <c r="T24" i="1"/>
  <c r="P24" i="1"/>
  <c r="Q24" i="1"/>
  <c r="S20" i="1"/>
  <c r="P20" i="1"/>
  <c r="T20" i="1"/>
  <c r="Q20" i="1"/>
  <c r="R20" i="1"/>
  <c r="R16" i="1"/>
  <c r="S16" i="1"/>
  <c r="T16" i="1"/>
  <c r="P16" i="1"/>
  <c r="Q16" i="1"/>
  <c r="T12" i="1"/>
  <c r="S12" i="1"/>
  <c r="P12" i="1"/>
  <c r="R12" i="1"/>
  <c r="Q12" i="1"/>
  <c r="Q35" i="1"/>
  <c r="R35" i="1"/>
  <c r="S35" i="1"/>
  <c r="P35" i="1"/>
  <c r="T35" i="1"/>
  <c r="P11" i="1"/>
  <c r="R11" i="1"/>
  <c r="Q11" i="1"/>
  <c r="T11" i="1"/>
  <c r="S11" i="1"/>
  <c r="P23" i="1"/>
  <c r="T23" i="1"/>
  <c r="Q23" i="1"/>
  <c r="R23" i="1"/>
  <c r="S23" i="1"/>
  <c r="S19" i="1"/>
  <c r="P19" i="1"/>
  <c r="T19" i="1"/>
  <c r="Q19" i="1"/>
  <c r="R19" i="1"/>
  <c r="S15" i="1"/>
  <c r="P15" i="1"/>
  <c r="T15" i="1"/>
  <c r="Q15" i="1"/>
  <c r="R15" i="1"/>
  <c r="T30" i="1"/>
  <c r="P30" i="1"/>
  <c r="S30" i="1"/>
  <c r="R30" i="1"/>
  <c r="Q30" i="1"/>
  <c r="P32" i="1"/>
  <c r="T32" i="1"/>
  <c r="Q32" i="1"/>
  <c r="R32" i="1"/>
  <c r="S32" i="1"/>
  <c r="J31" i="1"/>
  <c r="AA31" i="1" s="1"/>
  <c r="J32" i="1"/>
  <c r="AA32" i="1" s="1"/>
  <c r="J33" i="1"/>
  <c r="AA33" i="1" s="1"/>
  <c r="J34" i="1"/>
  <c r="AA34" i="1" s="1"/>
  <c r="J35" i="1"/>
  <c r="AA35" i="1" s="1"/>
  <c r="J30" i="1"/>
  <c r="AA30" i="1" s="1"/>
  <c r="N31" i="1"/>
  <c r="N32" i="1"/>
  <c r="N33" i="1"/>
  <c r="N34" i="1"/>
  <c r="N35" i="1"/>
  <c r="N30" i="1"/>
  <c r="J11" i="1"/>
  <c r="AA11" i="1" s="1"/>
  <c r="J12" i="1"/>
  <c r="J13" i="1"/>
  <c r="AA13" i="1" s="1"/>
  <c r="J14" i="1"/>
  <c r="AA14" i="1" s="1"/>
  <c r="J15" i="1"/>
  <c r="AA15" i="1" s="1"/>
  <c r="J16" i="1"/>
  <c r="AA16" i="1" s="1"/>
  <c r="J17" i="1"/>
  <c r="AA17" i="1" s="1"/>
  <c r="J18" i="1"/>
  <c r="AA18" i="1" s="1"/>
  <c r="J19" i="1"/>
  <c r="AA19" i="1" s="1"/>
  <c r="J20" i="1"/>
  <c r="AA20" i="1" s="1"/>
  <c r="J21" i="1"/>
  <c r="AA21" i="1" s="1"/>
  <c r="J22" i="1"/>
  <c r="AA22" i="1" s="1"/>
  <c r="J23" i="1"/>
  <c r="AA23" i="1" s="1"/>
  <c r="J24" i="1"/>
  <c r="AA24" i="1" s="1"/>
  <c r="J25" i="1"/>
  <c r="AA25" i="1" s="1"/>
  <c r="J26" i="1"/>
  <c r="AA26" i="1" s="1"/>
  <c r="N11" i="1"/>
  <c r="N12" i="1"/>
  <c r="N13" i="1"/>
  <c r="N14" i="1"/>
  <c r="N15" i="1"/>
  <c r="N16" i="1"/>
  <c r="N17" i="1"/>
  <c r="N18" i="1"/>
  <c r="N19" i="1"/>
  <c r="N20" i="1"/>
  <c r="N21" i="1"/>
  <c r="N22" i="1"/>
  <c r="N23" i="1"/>
  <c r="N24" i="1"/>
  <c r="N25" i="1"/>
  <c r="N26" i="1"/>
  <c r="Z12" i="1" l="1"/>
  <c r="AA12" i="1"/>
  <c r="AB12" i="1"/>
  <c r="AB20" i="1"/>
  <c r="Z20" i="1"/>
  <c r="Z17" i="1"/>
  <c r="AB17" i="1"/>
  <c r="AB16" i="1"/>
  <c r="Z16" i="1"/>
  <c r="Z19" i="1"/>
  <c r="AB19" i="1"/>
  <c r="AB26" i="1"/>
  <c r="Z26" i="1"/>
  <c r="Z24" i="1"/>
  <c r="AB24" i="1"/>
  <c r="Z23" i="1"/>
  <c r="AB23" i="1"/>
  <c r="Z15" i="1"/>
  <c r="AB15" i="1"/>
  <c r="Z18" i="1"/>
  <c r="AB18" i="1"/>
  <c r="Z22" i="1"/>
  <c r="AB22" i="1"/>
  <c r="Z25" i="1"/>
  <c r="AB25" i="1"/>
  <c r="Z21" i="1"/>
  <c r="AB21" i="1"/>
  <c r="L11" i="1"/>
  <c r="L12" i="1"/>
  <c r="L13" i="1"/>
  <c r="L14" i="1"/>
  <c r="L15" i="1"/>
  <c r="L16" i="1"/>
  <c r="L17" i="1"/>
  <c r="L18" i="1"/>
  <c r="L19" i="1"/>
  <c r="L20" i="1"/>
  <c r="L21" i="1"/>
  <c r="L22" i="1"/>
  <c r="L23" i="1"/>
  <c r="L24" i="1"/>
  <c r="L25" i="1"/>
  <c r="L26" i="1"/>
  <c r="Z31" i="1"/>
  <c r="AB31" i="1"/>
  <c r="Z32" i="1"/>
  <c r="AB32" i="1"/>
  <c r="Z33" i="1"/>
  <c r="AB33" i="1"/>
  <c r="Z34" i="1"/>
  <c r="AB34" i="1"/>
  <c r="Z35" i="1"/>
  <c r="AB35" i="1"/>
  <c r="AB30" i="1"/>
  <c r="Z30" i="1"/>
  <c r="Z11" i="1"/>
  <c r="AB11" i="1"/>
  <c r="Z13" i="1"/>
  <c r="AB13" i="1"/>
  <c r="Z14" i="1"/>
  <c r="AB14" i="1"/>
  <c r="I31" i="1"/>
  <c r="U31" i="1" s="1"/>
  <c r="I32" i="1"/>
  <c r="W32" i="1" s="1"/>
  <c r="I33" i="1"/>
  <c r="W33" i="1" s="1"/>
  <c r="I34" i="1"/>
  <c r="X34" i="1" s="1"/>
  <c r="I35" i="1"/>
  <c r="X35" i="1" s="1"/>
  <c r="I11" i="1"/>
  <c r="V11" i="1" s="1"/>
  <c r="I12" i="1"/>
  <c r="I13" i="1"/>
  <c r="V13" i="1" s="1"/>
  <c r="I14" i="1"/>
  <c r="Y14" i="1" s="1"/>
  <c r="I15" i="1"/>
  <c r="X15" i="1" s="1"/>
  <c r="I16" i="1"/>
  <c r="X16" i="1" s="1"/>
  <c r="I17" i="1"/>
  <c r="V17" i="1" s="1"/>
  <c r="I18" i="1"/>
  <c r="V18" i="1" s="1"/>
  <c r="I19" i="1"/>
  <c r="W19" i="1" s="1"/>
  <c r="I20" i="1"/>
  <c r="V20" i="1" s="1"/>
  <c r="I21" i="1"/>
  <c r="Y21" i="1" s="1"/>
  <c r="I22" i="1"/>
  <c r="U22" i="1" s="1"/>
  <c r="I23" i="1"/>
  <c r="X23" i="1" s="1"/>
  <c r="I24" i="1"/>
  <c r="U24" i="1" s="1"/>
  <c r="I25" i="1"/>
  <c r="W25" i="1" s="1"/>
  <c r="I26" i="1"/>
  <c r="I30" i="1"/>
  <c r="V30" i="1" s="1"/>
  <c r="D11" i="1"/>
  <c r="D12" i="1"/>
  <c r="D13" i="1"/>
  <c r="D14" i="1"/>
  <c r="D18" i="1"/>
  <c r="D19" i="1"/>
  <c r="D20" i="1"/>
  <c r="D21" i="1"/>
  <c r="D22" i="1"/>
  <c r="D23" i="1"/>
  <c r="D24" i="1"/>
  <c r="D25" i="1"/>
  <c r="D15" i="1"/>
  <c r="D16" i="1"/>
  <c r="D17" i="1"/>
  <c r="D26" i="1"/>
  <c r="D30" i="1"/>
  <c r="D31" i="1"/>
  <c r="D32" i="1"/>
  <c r="D33" i="1"/>
  <c r="D34" i="1"/>
  <c r="D35" i="1"/>
  <c r="L30" i="1"/>
  <c r="L31" i="1"/>
  <c r="L32" i="1"/>
  <c r="L33" i="1"/>
  <c r="L34" i="1"/>
  <c r="L35" i="1"/>
  <c r="X12" i="1" l="1"/>
  <c r="W12" i="1"/>
  <c r="V12" i="1"/>
  <c r="Y12" i="1"/>
  <c r="U12" i="1"/>
  <c r="W16" i="1"/>
  <c r="W15" i="1"/>
  <c r="U32" i="1"/>
  <c r="Y23" i="1"/>
  <c r="X21" i="1"/>
  <c r="W17" i="1"/>
  <c r="Y11" i="1"/>
  <c r="V21" i="1"/>
  <c r="W21" i="1"/>
  <c r="V19" i="1"/>
  <c r="U11" i="1"/>
  <c r="X31" i="1"/>
  <c r="X11" i="1"/>
  <c r="U23" i="1"/>
  <c r="Y19" i="1"/>
  <c r="Y15" i="1"/>
  <c r="X17" i="1"/>
  <c r="Y17" i="1"/>
  <c r="W11" i="1"/>
  <c r="X19" i="1"/>
  <c r="U17" i="1"/>
  <c r="W31" i="1"/>
  <c r="V31" i="1"/>
  <c r="Y24" i="1"/>
  <c r="X24" i="1"/>
  <c r="W24" i="1"/>
  <c r="W23" i="1"/>
  <c r="V16" i="1"/>
  <c r="U14" i="1"/>
  <c r="V14" i="1"/>
  <c r="U13" i="1"/>
  <c r="Y30" i="1"/>
  <c r="W30" i="1"/>
  <c r="X30" i="1"/>
  <c r="U35" i="1"/>
  <c r="U33" i="1"/>
  <c r="U30" i="1"/>
  <c r="Y35" i="1"/>
  <c r="V35" i="1"/>
  <c r="V33" i="1"/>
  <c r="Y33" i="1"/>
  <c r="W35" i="1"/>
  <c r="X32" i="1"/>
  <c r="Y31" i="1"/>
  <c r="X33" i="1"/>
  <c r="Y18" i="1"/>
  <c r="X22" i="1"/>
  <c r="X14" i="1"/>
  <c r="X18" i="1"/>
  <c r="X13" i="1"/>
  <c r="W22" i="1"/>
  <c r="Y22" i="1"/>
  <c r="W14" i="1"/>
  <c r="U16" i="1"/>
  <c r="U25" i="1"/>
  <c r="W18" i="1"/>
  <c r="Y13" i="1"/>
  <c r="W13" i="1"/>
  <c r="Y16" i="1"/>
  <c r="Y32" i="1"/>
  <c r="U15" i="1"/>
  <c r="Y20" i="1"/>
  <c r="V34" i="1"/>
  <c r="Y25" i="1"/>
  <c r="X25" i="1"/>
  <c r="V15" i="1"/>
  <c r="V32" i="1"/>
  <c r="W20" i="1"/>
  <c r="Y34" i="1"/>
  <c r="U34" i="1"/>
  <c r="X20" i="1"/>
  <c r="W34" i="1"/>
</calcChain>
</file>

<file path=xl/sharedStrings.xml><?xml version="1.0" encoding="utf-8"?>
<sst xmlns="http://schemas.openxmlformats.org/spreadsheetml/2006/main" count="123" uniqueCount="97">
  <si>
    <t>Code</t>
  </si>
  <si>
    <t>Terminology</t>
  </si>
  <si>
    <t>Average Duration Professional</t>
  </si>
  <si>
    <t>Consultations:</t>
  </si>
  <si>
    <t>Procedures:</t>
  </si>
  <si>
    <t>0129</t>
  </si>
  <si>
    <t>0130</t>
  </si>
  <si>
    <t>0132</t>
  </si>
  <si>
    <t>0133</t>
  </si>
  <si>
    <t>0161</t>
  </si>
  <si>
    <t>0162</t>
  </si>
  <si>
    <t>0163</t>
  </si>
  <si>
    <t>0164</t>
  </si>
  <si>
    <t>0166</t>
  </si>
  <si>
    <t>0167</t>
  </si>
  <si>
    <t>0168</t>
  </si>
  <si>
    <t>0169</t>
  </si>
  <si>
    <t>0145</t>
  </si>
  <si>
    <t>0146</t>
  </si>
  <si>
    <t>0147</t>
  </si>
  <si>
    <t>0199</t>
  </si>
  <si>
    <t>R</t>
  </si>
  <si>
    <t>Units</t>
  </si>
  <si>
    <t>Disclaimer:</t>
  </si>
  <si>
    <t>GEMS RCF</t>
  </si>
  <si>
    <t>See the Notes below for All Tariffs</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</si>
  <si>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</si>
  <si>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</si>
  <si>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</si>
  <si>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</si>
  <si>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</si>
  <si>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</si>
  <si>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</si>
  <si>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</si>
  <si>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</si>
  <si>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</si>
  <si>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</si>
  <si>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</si>
  <si>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</si>
  <si>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</si>
  <si>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</si>
  <si>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</si>
  <si>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</si>
  <si>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</si>
  <si>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</si>
  <si>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</si>
  <si>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</si>
  <si>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</si>
  <si>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</si>
  <si>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</si>
  <si>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</si>
  <si>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9. Please note that code 0109 should not be used by Psychiatrists</t>
  </si>
  <si>
    <r>
      <t>Consultation of new or established patient</t>
    </r>
    <r>
      <rPr>
        <i/>
        <sz val="10"/>
        <rFont val="Calibri"/>
        <family val="2"/>
        <scheme val="minor"/>
      </rPr>
      <t xml:space="preserve"> (10 - 20 Minutes)</t>
    </r>
  </si>
  <si>
    <r>
      <t>Consultation of new or established patient</t>
    </r>
    <r>
      <rPr>
        <i/>
        <sz val="10"/>
        <rFont val="Calibri"/>
        <family val="2"/>
        <scheme val="minor"/>
      </rPr>
      <t xml:space="preserve"> (21 - 35 Minutes)</t>
    </r>
  </si>
  <si>
    <r>
      <t>Consultation of new or established patient</t>
    </r>
    <r>
      <rPr>
        <i/>
        <sz val="10"/>
        <rFont val="Calibri"/>
        <family val="2"/>
        <scheme val="minor"/>
      </rPr>
      <t xml:space="preserve"> (36 - 45 Minutes)</t>
    </r>
  </si>
  <si>
    <r>
      <t>Consultation of new or established patient</t>
    </r>
    <r>
      <rPr>
        <i/>
        <sz val="10"/>
        <rFont val="Calibri"/>
        <family val="2"/>
        <scheme val="minor"/>
      </rPr>
      <t xml:space="preserve"> (46 - 60 Minutes)</t>
    </r>
  </si>
  <si>
    <r>
      <t>Hospital Consultation of new or established patient</t>
    </r>
    <r>
      <rPr>
        <i/>
        <sz val="10"/>
        <rFont val="Calibri"/>
        <family val="2"/>
        <scheme val="minor"/>
      </rPr>
      <t xml:space="preserve"> (10 - 20 Minutes)</t>
    </r>
  </si>
  <si>
    <r>
      <t>Hospital Consultation of new or established patient</t>
    </r>
    <r>
      <rPr>
        <i/>
        <sz val="10"/>
        <rFont val="Calibri"/>
        <family val="2"/>
        <scheme val="minor"/>
      </rPr>
      <t xml:space="preserve"> (21 - 35 Minutes)</t>
    </r>
  </si>
  <si>
    <r>
      <t>Hospital Consultation of new or established patient</t>
    </r>
    <r>
      <rPr>
        <i/>
        <sz val="10"/>
        <rFont val="Calibri"/>
        <family val="2"/>
        <scheme val="minor"/>
      </rPr>
      <t xml:space="preserve"> (36 - 45 Minutes)</t>
    </r>
  </si>
  <si>
    <r>
      <t>Hospital Consultation of new or established patient</t>
    </r>
    <r>
      <rPr>
        <i/>
        <sz val="10"/>
        <rFont val="Calibri"/>
        <family val="2"/>
        <scheme val="minor"/>
      </rPr>
      <t xml:space="preserve"> (46 - 60 Minutes)</t>
    </r>
  </si>
  <si>
    <r>
      <t xml:space="preserve">Prolonged (face-to-face) attendance to patient : </t>
    </r>
    <r>
      <rPr>
        <i/>
        <sz val="10"/>
        <rFont val="Calibri"/>
        <family val="2"/>
        <scheme val="minor"/>
      </rPr>
      <t>ADD to either 0164 or 0169 for each 15-minute period only if service extends 10 minutes or more into the next 15-minute period following on the first 60 minutes</t>
    </r>
  </si>
  <si>
    <r>
      <t xml:space="preserve">Consultation AWAY from doctor's home or rooms </t>
    </r>
    <r>
      <rPr>
        <i/>
        <sz val="10"/>
        <rFont val="Calibri"/>
        <family val="2"/>
        <scheme val="minor"/>
      </rPr>
      <t>(non-emergency). Add to consultation</t>
    </r>
  </si>
  <si>
    <r>
      <t xml:space="preserve">Unscheduled or emergency consultation at doctor's home or rooms, all hours. </t>
    </r>
    <r>
      <rPr>
        <i/>
        <sz val="10"/>
        <rFont val="Calibri"/>
        <family val="2"/>
        <scheme val="minor"/>
      </rPr>
      <t xml:space="preserve">Add to consultation </t>
    </r>
  </si>
  <si>
    <r>
      <t xml:space="preserve">Unscheduled emergency or consultation AWAY from doctor's home or rooms, all hours.  </t>
    </r>
    <r>
      <rPr>
        <i/>
        <sz val="10"/>
        <rFont val="Calibri"/>
        <family val="2"/>
        <scheme val="minor"/>
      </rPr>
      <t>Add to consultation</t>
    </r>
  </si>
  <si>
    <r>
      <t xml:space="preserve">Telephone Consultation </t>
    </r>
    <r>
      <rPr>
        <i/>
        <sz val="10"/>
        <rFont val="Calibri"/>
        <family val="2"/>
        <scheme val="minor"/>
      </rPr>
      <t>(All hours)</t>
    </r>
  </si>
  <si>
    <t>Consultation Services e.g. writing of repeat scripts or requesting routine pre-authorisation without physical presence of the patient</t>
  </si>
  <si>
    <r>
      <t xml:space="preserve">Special motivations for procedures and treatment </t>
    </r>
    <r>
      <rPr>
        <i/>
        <sz val="10"/>
        <rFont val="Calibri"/>
        <family val="2"/>
        <scheme val="minor"/>
      </rPr>
      <t>without the physical presence of a patient requested by a third party funder or agent</t>
    </r>
  </si>
  <si>
    <t>Completion of Chronic Medication Forms on behalf of a 3rd party funder</t>
  </si>
  <si>
    <r>
      <t xml:space="preserve">Psycotherapy: </t>
    </r>
    <r>
      <rPr>
        <i/>
        <sz val="10"/>
        <rFont val="Calibri"/>
        <family val="2"/>
        <scheme val="minor"/>
      </rPr>
      <t>Per short session (10 - 20 minutes)</t>
    </r>
  </si>
  <si>
    <r>
      <t xml:space="preserve">Psycotherapy: </t>
    </r>
    <r>
      <rPr>
        <i/>
        <sz val="10"/>
        <rFont val="Calibri"/>
        <family val="2"/>
        <scheme val="minor"/>
      </rPr>
      <t>Per intermediate session (21 - 40 minutes)</t>
    </r>
  </si>
  <si>
    <r>
      <t xml:space="preserve">Psycotherapy: </t>
    </r>
    <r>
      <rPr>
        <i/>
        <sz val="10"/>
        <rFont val="Calibri"/>
        <family val="2"/>
        <scheme val="minor"/>
      </rPr>
      <t>Per extended session (41 - 60 minutes)</t>
    </r>
  </si>
  <si>
    <r>
      <t xml:space="preserve">Electro-convulsive treatment </t>
    </r>
    <r>
      <rPr>
        <i/>
        <sz val="10"/>
        <rFont val="Calibri"/>
        <family val="2"/>
        <scheme val="minor"/>
      </rPr>
      <t>(ECT) Each time</t>
    </r>
  </si>
  <si>
    <r>
      <t xml:space="preserve">Group Therapy: </t>
    </r>
    <r>
      <rPr>
        <i/>
        <sz val="10"/>
        <rFont val="Calibri"/>
        <family val="2"/>
        <scheme val="minor"/>
      </rPr>
      <t>Per 80 minute session (Specify memmber)</t>
    </r>
  </si>
  <si>
    <r>
      <t xml:space="preserve">Psycometry </t>
    </r>
    <r>
      <rPr>
        <i/>
        <sz val="10"/>
        <rFont val="Calibri"/>
        <family val="2"/>
        <scheme val="minor"/>
      </rPr>
      <t>(per session)</t>
    </r>
  </si>
  <si>
    <t>HEALTHMAN PSYCHIATRY COSTING GUIDE 2016</t>
  </si>
  <si>
    <t>BankMed
(VAT Incl)</t>
  </si>
  <si>
    <t>BankMed
RCF</t>
  </si>
  <si>
    <t xml:space="preserve">            Discovery Tariffs     (VAT Incl)</t>
  </si>
  <si>
    <t>BankMed
Entry Plan Network</t>
  </si>
  <si>
    <t>BankMed
Traditional &amp; Comprehensive 
Network 
(IH)</t>
  </si>
  <si>
    <t>BankMed
Traditional &amp; Comprehensive 
Network 
(OH)</t>
  </si>
  <si>
    <t>BankMed
Plus
Network 
(IH)</t>
  </si>
  <si>
    <t>BankMed
Plus
Network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</si>
  <si>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</si>
  <si>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</si>
  <si>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</si>
  <si>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</si>
  <si>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</si>
  <si>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</si>
  <si>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</si>
  <si>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</si>
  <si>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 xml:space="preserve"> HealthMan Private Tariff 
(VAT Incl)</t>
  </si>
  <si>
    <t>FedHealth  (VAT Incl)</t>
  </si>
  <si>
    <t xml:space="preserve">                       GEMS Tariffs               (VAT Incl)</t>
  </si>
  <si>
    <t xml:space="preserve">
Profmed
(VAT Incl)</t>
  </si>
  <si>
    <t>DH 
Prem A 
(IH)</t>
  </si>
  <si>
    <t>DH 
Prem A 
(OH)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</si>
</sst>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R-1C09]\ #,##0.00"/>
    <numFmt numFmtId="166"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63"/>
      <name val="Calibri"/>
      <family val="2"/>
      <scheme val="minor"/>
    </font>
    <font>
      <b/>
      <u/>
      <sz val="10"/>
      <color indexed="63"/>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
      <b/>
      <sz val="10"/>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4"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Protection="1">
      <protection hidden="1"/>
    </xf>
    <xf numFmtId="164" fontId="4" fillId="2" borderId="0" xfId="1" applyFont="1" applyFill="1" applyBorder="1" applyProtection="1">
      <protection hidden="1"/>
    </xf>
    <xf numFmtId="166" fontId="3" fillId="2" borderId="0" xfId="1" applyNumberFormat="1" applyFont="1" applyFill="1" applyBorder="1" applyProtection="1">
      <protection hidden="1"/>
    </xf>
    <xf numFmtId="165" fontId="3" fillId="2" borderId="0" xfId="0" applyNumberFormat="1" applyFont="1" applyFill="1" applyBorder="1" applyProtection="1">
      <protection hidden="1"/>
    </xf>
    <xf numFmtId="164" fontId="3" fillId="2" borderId="0" xfId="1" applyFont="1" applyFill="1" applyBorder="1" applyProtection="1">
      <protection hidden="1"/>
    </xf>
    <xf numFmtId="49" fontId="6" fillId="4" borderId="1" xfId="0" applyNumberFormat="1" applyFont="1" applyFill="1" applyBorder="1" applyAlignment="1" applyProtection="1">
      <alignment horizontal="center"/>
      <protection hidden="1"/>
    </xf>
    <xf numFmtId="0" fontId="6" fillId="2" borderId="4"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6" fontId="6" fillId="4" borderId="1" xfId="1" applyNumberFormat="1"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49" fontId="6" fillId="2" borderId="0"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protection hidden="1"/>
    </xf>
    <xf numFmtId="0" fontId="6" fillId="5"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6" fontId="6" fillId="5" borderId="1" xfId="1" applyNumberFormat="1" applyFont="1" applyFill="1" applyBorder="1" applyAlignment="1" applyProtection="1">
      <alignment wrapText="1"/>
      <protection hidden="1"/>
    </xf>
    <xf numFmtId="166" fontId="6" fillId="5" borderId="1" xfId="1" applyNumberFormat="1"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6"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6"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6" fontId="3" fillId="3" borderId="3" xfId="1" applyNumberFormat="1" applyFont="1" applyFill="1" applyBorder="1" applyProtection="1">
      <protection hidden="1"/>
    </xf>
    <xf numFmtId="164" fontId="6" fillId="3" borderId="3" xfId="1" applyFont="1" applyFill="1" applyBorder="1" applyProtection="1">
      <protection hidden="1"/>
    </xf>
    <xf numFmtId="9" fontId="6" fillId="3" borderId="3" xfId="0" applyNumberFormat="1" applyFont="1" applyFill="1" applyBorder="1" applyProtection="1">
      <protection hidden="1"/>
    </xf>
    <xf numFmtId="0" fontId="6" fillId="3" borderId="3" xfId="0" applyFont="1" applyFill="1" applyBorder="1" applyProtection="1">
      <protection hidden="1"/>
    </xf>
    <xf numFmtId="164" fontId="3" fillId="3" borderId="4" xfId="1" applyFont="1" applyFill="1" applyBorder="1" applyProtection="1">
      <protection hidden="1"/>
    </xf>
    <xf numFmtId="49" fontId="6" fillId="2" borderId="5" xfId="0" applyNumberFormat="1" applyFont="1" applyFill="1" applyBorder="1" applyAlignment="1" applyProtection="1">
      <alignment horizontal="center"/>
      <protection hidden="1"/>
    </xf>
    <xf numFmtId="0" fontId="9" fillId="2" borderId="20" xfId="0" applyFont="1" applyFill="1" applyBorder="1" applyAlignment="1" applyProtection="1">
      <alignment horizontal="left"/>
      <protection hidden="1"/>
    </xf>
    <xf numFmtId="0" fontId="3" fillId="2" borderId="23" xfId="0" applyFont="1" applyFill="1" applyBorder="1" applyProtection="1">
      <protection hidden="1"/>
    </xf>
    <xf numFmtId="166" fontId="3" fillId="2" borderId="23" xfId="1" applyNumberFormat="1" applyFont="1" applyFill="1" applyBorder="1" applyProtection="1">
      <protection hidden="1"/>
    </xf>
    <xf numFmtId="165" fontId="6" fillId="2" borderId="23" xfId="0" applyNumberFormat="1" applyFont="1" applyFill="1" applyBorder="1" applyProtection="1">
      <protection hidden="1"/>
    </xf>
    <xf numFmtId="164" fontId="3" fillId="2" borderId="23" xfId="1" applyFont="1" applyFill="1" applyBorder="1" applyProtection="1">
      <protection hidden="1"/>
    </xf>
    <xf numFmtId="0" fontId="6" fillId="2" borderId="23" xfId="0" applyFont="1" applyFill="1" applyBorder="1" applyProtection="1">
      <protection hidden="1"/>
    </xf>
    <xf numFmtId="164" fontId="6" fillId="2" borderId="23" xfId="1" applyFont="1" applyFill="1" applyBorder="1" applyProtection="1">
      <protection hidden="1"/>
    </xf>
    <xf numFmtId="49" fontId="6" fillId="2" borderId="7" xfId="0" applyNumberFormat="1" applyFont="1" applyFill="1" applyBorder="1" applyAlignment="1" applyProtection="1">
      <alignment horizontal="center"/>
      <protection hidden="1"/>
    </xf>
    <xf numFmtId="0" fontId="9" fillId="2" borderId="21" xfId="0" applyFont="1" applyFill="1" applyBorder="1" applyAlignment="1" applyProtection="1">
      <alignment horizontal="left"/>
      <protection hidden="1"/>
    </xf>
    <xf numFmtId="0" fontId="3" fillId="2" borderId="24" xfId="0" applyFont="1" applyFill="1" applyBorder="1" applyProtection="1">
      <protection hidden="1"/>
    </xf>
    <xf numFmtId="166" fontId="6" fillId="2" borderId="24" xfId="1" applyNumberFormat="1" applyFont="1" applyFill="1" applyBorder="1" applyProtection="1">
      <protection hidden="1"/>
    </xf>
    <xf numFmtId="165" fontId="6" fillId="2" borderId="24" xfId="0" applyNumberFormat="1" applyFont="1" applyFill="1" applyBorder="1" applyProtection="1">
      <protection hidden="1"/>
    </xf>
    <xf numFmtId="164" fontId="6" fillId="2" borderId="24" xfId="1" applyFont="1" applyFill="1" applyBorder="1" applyProtection="1">
      <protection hidden="1"/>
    </xf>
    <xf numFmtId="164" fontId="10" fillId="2" borderId="24" xfId="1" applyFont="1" applyFill="1" applyBorder="1" applyProtection="1">
      <protection hidden="1"/>
    </xf>
    <xf numFmtId="0" fontId="6" fillId="2" borderId="24" xfId="0" applyFont="1" applyFill="1" applyBorder="1" applyAlignment="1" applyProtection="1">
      <alignment wrapText="1"/>
      <protection hidden="1"/>
    </xf>
    <xf numFmtId="49" fontId="6" fillId="2" borderId="9" xfId="0" applyNumberFormat="1" applyFont="1" applyFill="1" applyBorder="1" applyProtection="1">
      <protection hidden="1"/>
    </xf>
    <xf numFmtId="0" fontId="6" fillId="2" borderId="25" xfId="0" applyFont="1" applyFill="1" applyBorder="1" applyProtection="1">
      <protection hidden="1"/>
    </xf>
    <xf numFmtId="164" fontId="6" fillId="2" borderId="25" xfId="1" applyFont="1" applyFill="1" applyBorder="1" applyProtection="1">
      <protection hidden="1"/>
    </xf>
    <xf numFmtId="166" fontId="6" fillId="2" borderId="25" xfId="1" applyNumberFormat="1" applyFont="1" applyFill="1" applyBorder="1" applyProtection="1">
      <protection hidden="1"/>
    </xf>
    <xf numFmtId="0" fontId="6" fillId="2" borderId="0" xfId="0" applyFont="1" applyFill="1" applyBorder="1" applyProtection="1">
      <protection hidden="1"/>
    </xf>
    <xf numFmtId="49" fontId="11" fillId="2" borderId="5" xfId="0" applyNumberFormat="1" applyFont="1" applyFill="1" applyBorder="1" applyAlignment="1" applyProtection="1">
      <alignment wrapText="1"/>
      <protection hidden="1"/>
    </xf>
    <xf numFmtId="0" fontId="12" fillId="2" borderId="6" xfId="0" applyFont="1" applyFill="1" applyBorder="1" applyAlignment="1" applyProtection="1">
      <alignment wrapText="1"/>
      <protection hidden="1"/>
    </xf>
    <xf numFmtId="0" fontId="6" fillId="2" borderId="6" xfId="0" applyFont="1" applyFill="1" applyBorder="1" applyAlignment="1" applyProtection="1">
      <alignment wrapText="1"/>
      <protection hidden="1"/>
    </xf>
    <xf numFmtId="164" fontId="6" fillId="2" borderId="20" xfId="1" applyFont="1" applyFill="1" applyBorder="1" applyProtection="1">
      <protection hidden="1"/>
    </xf>
    <xf numFmtId="166" fontId="6" fillId="2" borderId="23" xfId="1" applyNumberFormat="1" applyFont="1" applyFill="1" applyBorder="1" applyAlignment="1" applyProtection="1">
      <alignment wrapText="1"/>
      <protection hidden="1"/>
    </xf>
    <xf numFmtId="164" fontId="6" fillId="2" borderId="23" xfId="1" applyFont="1" applyFill="1" applyBorder="1" applyAlignment="1" applyProtection="1">
      <alignment wrapText="1"/>
      <protection hidden="1"/>
    </xf>
    <xf numFmtId="166" fontId="6" fillId="2" borderId="23" xfId="1" applyNumberFormat="1" applyFont="1" applyFill="1" applyBorder="1" applyProtection="1">
      <protection hidden="1"/>
    </xf>
    <xf numFmtId="0" fontId="6" fillId="2" borderId="8" xfId="0" applyFont="1" applyFill="1" applyBorder="1" applyAlignment="1" applyProtection="1">
      <alignment wrapText="1"/>
      <protection hidden="1"/>
    </xf>
    <xf numFmtId="164" fontId="6" fillId="2" borderId="21" xfId="1" applyFont="1" applyFill="1" applyBorder="1" applyProtection="1">
      <protection hidden="1"/>
    </xf>
    <xf numFmtId="49" fontId="3" fillId="2" borderId="12" xfId="0" applyNumberFormat="1" applyFont="1" applyFill="1" applyBorder="1" applyProtection="1">
      <protection hidden="1"/>
    </xf>
    <xf numFmtId="0" fontId="3" fillId="2" borderId="13" xfId="0" applyFont="1" applyFill="1" applyBorder="1" applyProtection="1">
      <protection hidden="1"/>
    </xf>
    <xf numFmtId="0" fontId="3" fillId="2" borderId="26" xfId="0" applyFont="1" applyFill="1" applyBorder="1" applyProtection="1">
      <protection hidden="1"/>
    </xf>
    <xf numFmtId="0" fontId="13" fillId="2" borderId="16" xfId="0" applyFont="1" applyFill="1" applyBorder="1" applyProtection="1">
      <protection hidden="1"/>
    </xf>
    <xf numFmtId="0" fontId="3" fillId="2" borderId="14" xfId="0" applyFont="1" applyFill="1" applyBorder="1" applyAlignment="1" applyProtection="1">
      <alignment wrapText="1"/>
      <protection hidden="1"/>
    </xf>
    <xf numFmtId="0" fontId="3" fillId="2" borderId="14" xfId="1" applyNumberFormat="1" applyFont="1" applyFill="1" applyBorder="1" applyAlignment="1" applyProtection="1">
      <alignment wrapText="1"/>
      <protection hidden="1"/>
    </xf>
    <xf numFmtId="164" fontId="3" fillId="2" borderId="14" xfId="1" applyFont="1" applyFill="1" applyBorder="1" applyAlignment="1" applyProtection="1">
      <alignment wrapText="1"/>
      <protection hidden="1"/>
    </xf>
    <xf numFmtId="166" fontId="3" fillId="2" borderId="14" xfId="1" applyNumberFormat="1" applyFont="1" applyFill="1" applyBorder="1" applyAlignment="1" applyProtection="1">
      <alignment wrapText="1"/>
      <protection hidden="1"/>
    </xf>
    <xf numFmtId="164" fontId="3" fillId="2" borderId="14" xfId="1" applyNumberFormat="1" applyFont="1" applyFill="1" applyBorder="1" applyAlignment="1" applyProtection="1">
      <alignment wrapText="1"/>
      <protection hidden="1"/>
    </xf>
    <xf numFmtId="166" fontId="3" fillId="2" borderId="15" xfId="1" applyNumberFormat="1" applyFont="1" applyFill="1" applyBorder="1" applyAlignment="1" applyProtection="1">
      <alignment wrapText="1"/>
      <protection hidden="1"/>
    </xf>
    <xf numFmtId="0" fontId="3" fillId="2" borderId="17"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6"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6" fontId="3" fillId="2" borderId="10" xfId="1" applyNumberFormat="1" applyFont="1" applyFill="1" applyBorder="1" applyAlignment="1" applyProtection="1">
      <alignment wrapText="1"/>
      <protection hidden="1"/>
    </xf>
    <xf numFmtId="0" fontId="16" fillId="2" borderId="17" xfId="0" applyFont="1" applyFill="1" applyBorder="1" applyProtection="1">
      <protection hidden="1"/>
    </xf>
    <xf numFmtId="0" fontId="17" fillId="2" borderId="0" xfId="0" applyFont="1" applyFill="1" applyBorder="1" applyAlignment="1" applyProtection="1">
      <alignment wrapText="1"/>
      <protection hidden="1"/>
    </xf>
    <xf numFmtId="0" fontId="15" fillId="2" borderId="0" xfId="0" applyFont="1" applyFill="1" applyBorder="1" applyProtection="1">
      <protection hidden="1"/>
    </xf>
    <xf numFmtId="0" fontId="14" fillId="2" borderId="17" xfId="0" applyFont="1" applyFill="1" applyBorder="1" applyProtection="1">
      <protection hidden="1"/>
    </xf>
    <xf numFmtId="0" fontId="15" fillId="2" borderId="0" xfId="0" applyFont="1" applyFill="1" applyBorder="1" applyAlignment="1" applyProtection="1">
      <alignment wrapText="1"/>
      <protection hidden="1"/>
    </xf>
    <xf numFmtId="164" fontId="15" fillId="2" borderId="0" xfId="1" applyFont="1" applyFill="1" applyBorder="1" applyAlignment="1" applyProtection="1">
      <alignment wrapText="1"/>
      <protection hidden="1"/>
    </xf>
    <xf numFmtId="166" fontId="15" fillId="2" borderId="0" xfId="1" applyNumberFormat="1" applyFont="1" applyFill="1" applyBorder="1" applyAlignment="1" applyProtection="1">
      <alignment wrapText="1"/>
      <protection hidden="1"/>
    </xf>
    <xf numFmtId="164" fontId="15" fillId="2" borderId="0" xfId="1" applyNumberFormat="1" applyFont="1" applyFill="1" applyBorder="1" applyAlignment="1" applyProtection="1">
      <alignment wrapText="1"/>
      <protection hidden="1"/>
    </xf>
    <xf numFmtId="166" fontId="15" fillId="2" borderId="10" xfId="1" applyNumberFormat="1" applyFont="1" applyFill="1" applyBorder="1" applyAlignment="1" applyProtection="1">
      <alignment wrapText="1"/>
      <protection hidden="1"/>
    </xf>
    <xf numFmtId="0" fontId="14" fillId="2" borderId="18" xfId="0" applyFont="1" applyFill="1" applyBorder="1" applyProtection="1">
      <protection hidden="1"/>
    </xf>
    <xf numFmtId="0" fontId="15" fillId="2" borderId="11" xfId="0" applyFont="1" applyFill="1" applyBorder="1" applyAlignment="1" applyProtection="1">
      <alignment wrapText="1"/>
      <protection hidden="1"/>
    </xf>
    <xf numFmtId="164" fontId="15" fillId="2" borderId="11" xfId="1" applyFont="1" applyFill="1" applyBorder="1" applyAlignment="1" applyProtection="1">
      <alignment wrapText="1"/>
      <protection hidden="1"/>
    </xf>
    <xf numFmtId="166" fontId="15" fillId="2" borderId="11" xfId="1" applyNumberFormat="1" applyFont="1" applyFill="1" applyBorder="1" applyAlignment="1" applyProtection="1">
      <alignment wrapText="1"/>
      <protection hidden="1"/>
    </xf>
    <xf numFmtId="164" fontId="15" fillId="2" borderId="11" xfId="1" applyNumberFormat="1" applyFont="1" applyFill="1" applyBorder="1" applyAlignment="1" applyProtection="1">
      <alignment wrapText="1"/>
      <protection hidden="1"/>
    </xf>
    <xf numFmtId="166" fontId="15" fillId="2" borderId="19" xfId="1" applyNumberFormat="1" applyFont="1" applyFill="1" applyBorder="1" applyAlignment="1" applyProtection="1">
      <alignment wrapText="1"/>
      <protection hidden="1"/>
    </xf>
    <xf numFmtId="0" fontId="7" fillId="4" borderId="16" xfId="0" applyFont="1" applyFill="1" applyBorder="1" applyProtection="1">
      <protection hidden="1"/>
    </xf>
    <xf numFmtId="0" fontId="3" fillId="4" borderId="14" xfId="0" applyFont="1" applyFill="1" applyBorder="1" applyAlignment="1" applyProtection="1">
      <alignment wrapText="1"/>
      <protection hidden="1"/>
    </xf>
    <xf numFmtId="0" fontId="3" fillId="4" borderId="14" xfId="1" applyNumberFormat="1" applyFont="1" applyFill="1" applyBorder="1" applyAlignment="1" applyProtection="1">
      <alignment wrapText="1"/>
      <protection hidden="1"/>
    </xf>
    <xf numFmtId="164" fontId="3" fillId="4" borderId="14" xfId="1" applyFont="1" applyFill="1" applyBorder="1" applyAlignment="1" applyProtection="1">
      <alignment wrapText="1"/>
      <protection hidden="1"/>
    </xf>
    <xf numFmtId="166" fontId="3" fillId="4" borderId="14" xfId="1" applyNumberFormat="1" applyFont="1" applyFill="1" applyBorder="1" applyAlignment="1" applyProtection="1">
      <alignment wrapText="1"/>
      <protection hidden="1"/>
    </xf>
    <xf numFmtId="164" fontId="3" fillId="4" borderId="14" xfId="1" applyNumberFormat="1" applyFont="1" applyFill="1" applyBorder="1" applyAlignment="1" applyProtection="1">
      <alignment wrapText="1"/>
      <protection hidden="1"/>
    </xf>
    <xf numFmtId="166" fontId="3" fillId="4" borderId="15" xfId="1" applyNumberFormat="1" applyFont="1" applyFill="1" applyBorder="1" applyAlignment="1" applyProtection="1">
      <alignment wrapText="1"/>
      <protection hidden="1"/>
    </xf>
    <xf numFmtId="0" fontId="17" fillId="4" borderId="17" xfId="0" applyFont="1" applyFill="1" applyBorder="1" applyAlignment="1" applyProtection="1">
      <protection hidden="1"/>
    </xf>
    <xf numFmtId="0" fontId="17" fillId="4" borderId="0" xfId="0" applyFont="1" applyFill="1" applyBorder="1" applyAlignment="1" applyProtection="1">
      <alignment wrapText="1"/>
      <protection hidden="1"/>
    </xf>
    <xf numFmtId="164" fontId="17" fillId="4" borderId="0" xfId="0" applyNumberFormat="1" applyFont="1" applyFill="1" applyBorder="1" applyAlignment="1" applyProtection="1">
      <alignment wrapText="1"/>
      <protection hidden="1"/>
    </xf>
    <xf numFmtId="0" fontId="17" fillId="4" borderId="10" xfId="0" applyFont="1" applyFill="1" applyBorder="1" applyAlignment="1" applyProtection="1">
      <alignment wrapText="1"/>
      <protection hidden="1"/>
    </xf>
    <xf numFmtId="0" fontId="3" fillId="4" borderId="18"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6"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6" fontId="3" fillId="4" borderId="19"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6" fillId="2" borderId="0" xfId="1" applyFont="1" applyFill="1" applyBorder="1" applyAlignment="1" applyProtection="1">
      <alignment wrapText="1"/>
      <protection hidden="1"/>
    </xf>
    <xf numFmtId="166" fontId="6" fillId="2" borderId="0" xfId="1" applyNumberFormat="1" applyFont="1" applyFill="1" applyBorder="1" applyAlignment="1" applyProtection="1">
      <alignment wrapText="1"/>
      <protection hidden="1"/>
    </xf>
    <xf numFmtId="0" fontId="3" fillId="2" borderId="0" xfId="1" applyNumberFormat="1" applyFont="1" applyFill="1" applyBorder="1" applyAlignment="1" applyProtection="1">
      <alignment wrapText="1"/>
      <protection hidden="1"/>
    </xf>
    <xf numFmtId="166" fontId="3" fillId="2" borderId="0" xfId="0" applyNumberFormat="1" applyFont="1" applyFill="1" applyBorder="1" applyProtection="1">
      <protection hidden="1"/>
    </xf>
    <xf numFmtId="0" fontId="18" fillId="2" borderId="17" xfId="0" applyFont="1" applyFill="1" applyBorder="1" applyProtection="1">
      <protection hidden="1"/>
    </xf>
    <xf numFmtId="0" fontId="6" fillId="2" borderId="21" xfId="0" applyFont="1" applyFill="1" applyBorder="1" applyAlignment="1" applyProtection="1">
      <alignment wrapText="1"/>
      <protection hidden="1"/>
    </xf>
    <xf numFmtId="49" fontId="6" fillId="2" borderId="7" xfId="0" applyNumberFormat="1" applyFont="1" applyFill="1" applyBorder="1" applyAlignment="1" applyProtection="1">
      <alignment wrapText="1"/>
      <protection hidden="1"/>
    </xf>
    <xf numFmtId="0" fontId="8" fillId="2" borderId="22" xfId="0" applyFont="1" applyFill="1" applyBorder="1" applyProtection="1">
      <protection hidden="1"/>
    </xf>
    <xf numFmtId="0" fontId="19" fillId="2" borderId="21" xfId="0" applyFont="1" applyFill="1" applyBorder="1" applyAlignment="1" applyProtection="1">
      <alignment wrapText="1"/>
      <protection hidden="1"/>
    </xf>
    <xf numFmtId="0" fontId="5" fillId="3" borderId="2" xfId="0" applyFont="1" applyFill="1" applyBorder="1" applyAlignment="1" applyProtection="1">
      <protection hidden="1"/>
    </xf>
    <xf numFmtId="0" fontId="5" fillId="3" borderId="3" xfId="0" applyFont="1" applyFill="1" applyBorder="1" applyAlignment="1" applyProtection="1">
      <protection hidden="1"/>
    </xf>
    <xf numFmtId="0" fontId="5" fillId="3" borderId="4" xfId="0" applyFont="1" applyFill="1" applyBorder="1" applyAlignment="1" applyProtection="1">
      <protection hidden="1"/>
    </xf>
    <xf numFmtId="166" fontId="6" fillId="0" borderId="24" xfId="1" applyNumberFormat="1" applyFont="1" applyFill="1" applyBorder="1" applyProtection="1">
      <protection hidden="1"/>
    </xf>
    <xf numFmtId="164" fontId="6" fillId="5" borderId="1" xfId="1" applyFont="1" applyFill="1" applyBorder="1" applyAlignment="1" applyProtection="1">
      <alignment wrapText="1"/>
      <protection hidden="1"/>
    </xf>
    <xf numFmtId="164" fontId="17" fillId="4" borderId="0" xfId="1" applyFont="1" applyFill="1" applyBorder="1" applyAlignment="1" applyProtection="1">
      <alignment wrapText="1"/>
      <protection hidden="1"/>
    </xf>
    <xf numFmtId="164" fontId="6" fillId="0" borderId="24" xfId="1" applyFont="1" applyFill="1" applyBorder="1" applyProtection="1">
      <protection hidden="1"/>
    </xf>
    <xf numFmtId="166" fontId="3" fillId="3" borderId="3" xfId="1" applyNumberFormat="1" applyFont="1" applyFill="1" applyBorder="1" applyAlignment="1" applyProtection="1">
      <alignment wrapText="1"/>
      <protection hidden="1"/>
    </xf>
    <xf numFmtId="9" fontId="6" fillId="6" borderId="23" xfId="0" applyNumberFormat="1" applyFont="1" applyFill="1" applyBorder="1" applyAlignment="1" applyProtection="1">
      <alignment wrapText="1"/>
      <protection hidden="1"/>
    </xf>
    <xf numFmtId="165" fontId="6" fillId="6" borderId="24" xfId="0" applyNumberFormat="1" applyFont="1" applyFill="1" applyBorder="1" applyAlignment="1" applyProtection="1">
      <alignment wrapText="1"/>
      <protection hidden="1"/>
    </xf>
    <xf numFmtId="164" fontId="6" fillId="6" borderId="24" xfId="0" applyNumberFormat="1" applyFont="1" applyFill="1" applyBorder="1" applyAlignment="1" applyProtection="1">
      <alignment wrapText="1"/>
      <protection hidden="1"/>
    </xf>
    <xf numFmtId="9" fontId="6" fillId="6" borderId="23" xfId="0" applyNumberFormat="1" applyFont="1" applyFill="1" applyBorder="1" applyProtection="1">
      <protection hidden="1"/>
    </xf>
    <xf numFmtId="0" fontId="6" fillId="6" borderId="23" xfId="0" applyFont="1" applyFill="1" applyBorder="1" applyProtection="1">
      <protection hidden="1"/>
    </xf>
    <xf numFmtId="164" fontId="3" fillId="6" borderId="23" xfId="1" applyFont="1" applyFill="1" applyBorder="1" applyProtection="1">
      <protection hidden="1"/>
    </xf>
    <xf numFmtId="9" fontId="6" fillId="6" borderId="24" xfId="0" applyNumberFormat="1" applyFont="1" applyFill="1" applyBorder="1" applyProtection="1">
      <protection hidden="1"/>
    </xf>
    <xf numFmtId="0" fontId="6" fillId="6" borderId="24" xfId="0" applyFont="1" applyFill="1" applyBorder="1" applyProtection="1">
      <protection hidden="1"/>
    </xf>
    <xf numFmtId="164" fontId="6" fillId="6" borderId="24" xfId="1" applyFont="1" applyFill="1" applyBorder="1" applyProtection="1">
      <protection hidden="1"/>
    </xf>
    <xf numFmtId="166" fontId="6" fillId="6" borderId="25" xfId="1" applyNumberFormat="1" applyFont="1" applyFill="1" applyBorder="1" applyProtection="1">
      <protection hidden="1"/>
    </xf>
    <xf numFmtId="164" fontId="6" fillId="6" borderId="25" xfId="1" applyFont="1" applyFill="1" applyBorder="1" applyProtection="1">
      <protection hidden="1"/>
    </xf>
    <xf numFmtId="166" fontId="6" fillId="6" borderId="23" xfId="1" applyNumberFormat="1" applyFont="1" applyFill="1" applyBorder="1" applyProtection="1">
      <protection hidden="1"/>
    </xf>
    <xf numFmtId="164" fontId="6" fillId="6" borderId="23" xfId="1" applyFont="1" applyFill="1" applyBorder="1" applyProtection="1">
      <protection hidden="1"/>
    </xf>
    <xf numFmtId="166" fontId="3" fillId="2" borderId="27" xfId="1" applyNumberFormat="1" applyFont="1" applyFill="1" applyBorder="1" applyProtection="1">
      <protection hidden="1"/>
    </xf>
    <xf numFmtId="164" fontId="3" fillId="2" borderId="27" xfId="1" applyFont="1" applyFill="1" applyBorder="1" applyProtection="1">
      <protection hidden="1"/>
    </xf>
    <xf numFmtId="165" fontId="3" fillId="2" borderId="27" xfId="0" applyNumberFormat="1" applyFont="1" applyFill="1" applyBorder="1" applyProtection="1">
      <protection hidden="1"/>
    </xf>
    <xf numFmtId="166" fontId="3" fillId="2" borderId="27" xfId="0" applyNumberFormat="1" applyFont="1" applyFill="1" applyBorder="1" applyProtection="1">
      <protection hidden="1"/>
    </xf>
    <xf numFmtId="0" fontId="3" fillId="2" borderId="27" xfId="0" applyFont="1" applyFill="1" applyBorder="1" applyProtection="1">
      <protection hidden="1"/>
    </xf>
    <xf numFmtId="164" fontId="6" fillId="2" borderId="27" xfId="1" applyFont="1" applyFill="1" applyBorder="1" applyProtection="1">
      <protection hidden="1"/>
    </xf>
    <xf numFmtId="166" fontId="6" fillId="2" borderId="27" xfId="1" applyNumberFormat="1" applyFont="1" applyFill="1" applyBorder="1" applyProtection="1">
      <protection hidden="1"/>
    </xf>
    <xf numFmtId="166" fontId="6" fillId="6" borderId="27" xfId="1" applyNumberFormat="1" applyFont="1" applyFill="1" applyBorder="1" applyProtection="1">
      <protection hidden="1"/>
    </xf>
    <xf numFmtId="0" fontId="3" fillId="6" borderId="27" xfId="0" applyFont="1" applyFill="1" applyBorder="1" applyProtection="1">
      <protection hidden="1"/>
    </xf>
    <xf numFmtId="164" fontId="3" fillId="6" borderId="27" xfId="1" applyFont="1" applyFill="1" applyBorder="1" applyProtection="1">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0" fontId="14" fillId="2" borderId="0" xfId="0" applyFont="1" applyFill="1" applyBorder="1" applyAlignment="1" applyProtection="1">
      <alignment horizontal="left" wrapText="1"/>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14" fillId="2" borderId="17" xfId="0" applyFont="1" applyFill="1" applyBorder="1" applyAlignment="1" applyProtection="1">
      <alignment horizontal="left" wrapText="1"/>
      <protection hidden="1"/>
    </xf>
    <xf numFmtId="0" fontId="14"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917571"/>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tabSelected="1"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5" bestFit="1" customWidth="1"/>
    <col min="2" max="2" width="63.7109375" style="4" customWidth="1"/>
    <col min="3" max="3" width="11.7109375" style="4" bestFit="1" customWidth="1"/>
    <col min="4" max="4" width="10.5703125" style="4" customWidth="1"/>
    <col min="5" max="5" width="10.7109375" style="8" bestFit="1" customWidth="1"/>
    <col min="6" max="6" width="10.7109375" style="10" customWidth="1"/>
    <col min="7" max="7" width="10.7109375" style="8" customWidth="1"/>
    <col min="8" max="8" width="10" style="9" bestFit="1" customWidth="1"/>
    <col min="9" max="9" width="7.7109375" style="4" bestFit="1" customWidth="1"/>
    <col min="10" max="10" width="10" style="10" bestFit="1" customWidth="1"/>
    <col min="11" max="11" width="10.28515625" style="10" bestFit="1" customWidth="1"/>
    <col min="12" max="12" width="12.28515625" style="4" bestFit="1" customWidth="1"/>
    <col min="13" max="13" width="7.7109375" style="4" bestFit="1" customWidth="1"/>
    <col min="14" max="14" width="11.28515625" style="8" bestFit="1" customWidth="1"/>
    <col min="15" max="15" width="11.7109375" style="8" bestFit="1" customWidth="1"/>
    <col min="16" max="16" width="11.7109375" style="8" customWidth="1"/>
    <col min="17" max="17" width="13.5703125" style="8" customWidth="1"/>
    <col min="18" max="18" width="13" style="8" customWidth="1"/>
    <col min="19" max="20" width="11.7109375" style="8" customWidth="1"/>
    <col min="21" max="21" width="9.28515625" style="4" bestFit="1" customWidth="1"/>
    <col min="22" max="22" width="9.85546875" style="4" bestFit="1" customWidth="1"/>
    <col min="23" max="25" width="9.28515625" style="4" bestFit="1" customWidth="1"/>
    <col min="26" max="26" width="9.28515625" style="10" bestFit="1" customWidth="1"/>
    <col min="27" max="28" width="9.85546875" style="10" bestFit="1" customWidth="1"/>
    <col min="29" max="16384" width="9.140625" style="4"/>
  </cols>
  <sheetData>
    <row r="1" spans="1:28" ht="23.25" x14ac:dyDescent="0.35">
      <c r="A1" s="1" t="s">
        <v>74</v>
      </c>
      <c r="B1" s="2"/>
      <c r="C1" s="2"/>
      <c r="D1" s="2"/>
      <c r="E1" s="2"/>
      <c r="F1" s="2"/>
      <c r="G1" s="2"/>
      <c r="H1" s="2"/>
      <c r="I1" s="2"/>
      <c r="J1" s="2"/>
      <c r="K1" s="2"/>
      <c r="L1" s="2"/>
      <c r="M1" s="2"/>
      <c r="N1" s="2"/>
      <c r="O1" s="2"/>
      <c r="P1" s="2"/>
      <c r="Q1" s="2"/>
      <c r="R1" s="2"/>
      <c r="S1" s="2"/>
      <c r="T1" s="2"/>
      <c r="U1" s="2"/>
      <c r="V1" s="2"/>
      <c r="W1" s="2"/>
      <c r="X1" s="2"/>
      <c r="Y1" s="2"/>
      <c r="Z1" s="2"/>
      <c r="AA1" s="2"/>
      <c r="AB1" s="3"/>
    </row>
    <row r="2" spans="1:28" x14ac:dyDescent="0.2">
      <c r="B2" s="6"/>
      <c r="C2" s="7"/>
    </row>
    <row r="3" spans="1:28" ht="15.75" x14ac:dyDescent="0.25">
      <c r="A3" s="127" t="s">
        <v>36</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9"/>
    </row>
    <row r="4" spans="1:28" ht="15.75" x14ac:dyDescent="0.25">
      <c r="A4" s="158"/>
      <c r="B4" s="159"/>
      <c r="C4" s="159"/>
      <c r="D4" s="161" t="s">
        <v>44</v>
      </c>
      <c r="E4" s="162"/>
      <c r="F4" s="162"/>
      <c r="G4" s="162"/>
      <c r="H4" s="162"/>
      <c r="I4" s="162"/>
      <c r="J4" s="162"/>
      <c r="K4" s="162"/>
      <c r="L4" s="162"/>
      <c r="M4" s="162"/>
      <c r="N4" s="162"/>
      <c r="O4" s="163"/>
      <c r="P4" s="161" t="s">
        <v>45</v>
      </c>
      <c r="Q4" s="162"/>
      <c r="R4" s="162"/>
      <c r="S4" s="162"/>
      <c r="T4" s="162"/>
      <c r="U4" s="162"/>
      <c r="V4" s="162"/>
      <c r="W4" s="162"/>
      <c r="X4" s="162"/>
      <c r="Y4" s="162"/>
      <c r="Z4" s="162"/>
      <c r="AA4" s="162"/>
      <c r="AB4" s="163"/>
    </row>
    <row r="5" spans="1:28" ht="84" customHeight="1" x14ac:dyDescent="0.2">
      <c r="A5" s="11" t="s">
        <v>0</v>
      </c>
      <c r="B5" s="12" t="s">
        <v>1</v>
      </c>
      <c r="C5" s="13" t="s">
        <v>2</v>
      </c>
      <c r="D5" s="14" t="s">
        <v>91</v>
      </c>
      <c r="E5" s="15" t="s">
        <v>26</v>
      </c>
      <c r="F5" s="14" t="s">
        <v>75</v>
      </c>
      <c r="G5" s="15" t="s">
        <v>76</v>
      </c>
      <c r="H5" s="14" t="s">
        <v>77</v>
      </c>
      <c r="I5" s="15" t="s">
        <v>27</v>
      </c>
      <c r="J5" s="14" t="s">
        <v>92</v>
      </c>
      <c r="K5" s="14" t="s">
        <v>32</v>
      </c>
      <c r="L5" s="14" t="s">
        <v>93</v>
      </c>
      <c r="M5" s="15" t="s">
        <v>24</v>
      </c>
      <c r="N5" s="14" t="s">
        <v>94</v>
      </c>
      <c r="O5" s="15" t="s">
        <v>35</v>
      </c>
      <c r="P5" s="15" t="s">
        <v>78</v>
      </c>
      <c r="Q5" s="15" t="s">
        <v>79</v>
      </c>
      <c r="R5" s="15" t="s">
        <v>80</v>
      </c>
      <c r="S5" s="15" t="s">
        <v>81</v>
      </c>
      <c r="T5" s="15" t="s">
        <v>82</v>
      </c>
      <c r="U5" s="16" t="s">
        <v>95</v>
      </c>
      <c r="V5" s="16" t="s">
        <v>96</v>
      </c>
      <c r="W5" s="16" t="s">
        <v>28</v>
      </c>
      <c r="X5" s="16" t="s">
        <v>29</v>
      </c>
      <c r="Y5" s="16" t="s">
        <v>30</v>
      </c>
      <c r="Z5" s="14" t="s">
        <v>34</v>
      </c>
      <c r="AA5" s="14" t="s">
        <v>34</v>
      </c>
      <c r="AB5" s="14" t="s">
        <v>34</v>
      </c>
    </row>
    <row r="6" spans="1:28" ht="13.5" customHeight="1" x14ac:dyDescent="0.2">
      <c r="A6" s="17"/>
      <c r="B6" s="18"/>
      <c r="C6" s="19"/>
      <c r="D6" s="20"/>
      <c r="E6" s="21"/>
      <c r="F6" s="131"/>
      <c r="G6" s="21"/>
      <c r="H6" s="20"/>
      <c r="I6" s="22"/>
      <c r="J6" s="20"/>
      <c r="K6" s="20"/>
      <c r="L6" s="20"/>
      <c r="M6" s="22"/>
      <c r="N6" s="21"/>
      <c r="O6" s="21"/>
      <c r="P6" s="24">
        <v>1.1000000000000001</v>
      </c>
      <c r="Q6" s="24">
        <v>1.35</v>
      </c>
      <c r="R6" s="24">
        <v>1.5</v>
      </c>
      <c r="S6" s="24">
        <v>2</v>
      </c>
      <c r="T6" s="24">
        <v>2.15</v>
      </c>
      <c r="U6" s="23">
        <v>1.37</v>
      </c>
      <c r="V6" s="23">
        <v>1.62</v>
      </c>
      <c r="W6" s="23">
        <v>1.47</v>
      </c>
      <c r="X6" s="23">
        <v>2.17</v>
      </c>
      <c r="Y6" s="23">
        <v>3</v>
      </c>
      <c r="Z6" s="24">
        <v>1.65</v>
      </c>
      <c r="AA6" s="24">
        <v>2.1</v>
      </c>
      <c r="AB6" s="24">
        <v>3</v>
      </c>
    </row>
    <row r="7" spans="1:28" ht="13.5" customHeight="1" x14ac:dyDescent="0.2">
      <c r="A7" s="17"/>
      <c r="B7" s="18"/>
      <c r="C7" s="25" t="s">
        <v>22</v>
      </c>
      <c r="D7" s="26" t="s">
        <v>21</v>
      </c>
      <c r="E7" s="27" t="s">
        <v>21</v>
      </c>
      <c r="F7" s="26" t="s">
        <v>21</v>
      </c>
      <c r="G7" s="27" t="s">
        <v>21</v>
      </c>
      <c r="H7" s="27" t="s">
        <v>21</v>
      </c>
      <c r="I7" s="27" t="s">
        <v>21</v>
      </c>
      <c r="J7" s="27" t="s">
        <v>21</v>
      </c>
      <c r="K7" s="27" t="s">
        <v>21</v>
      </c>
      <c r="L7" s="27" t="s">
        <v>21</v>
      </c>
      <c r="M7" s="27" t="s">
        <v>21</v>
      </c>
      <c r="N7" s="27" t="s">
        <v>21</v>
      </c>
      <c r="O7" s="27" t="s">
        <v>21</v>
      </c>
      <c r="P7" s="27" t="s">
        <v>21</v>
      </c>
      <c r="Q7" s="27" t="s">
        <v>21</v>
      </c>
      <c r="R7" s="27" t="s">
        <v>21</v>
      </c>
      <c r="S7" s="27" t="s">
        <v>21</v>
      </c>
      <c r="T7" s="27" t="s">
        <v>21</v>
      </c>
      <c r="U7" s="27" t="s">
        <v>21</v>
      </c>
      <c r="V7" s="28" t="s">
        <v>21</v>
      </c>
      <c r="W7" s="28" t="s">
        <v>21</v>
      </c>
      <c r="X7" s="28" t="s">
        <v>21</v>
      </c>
      <c r="Y7" s="28" t="s">
        <v>21</v>
      </c>
      <c r="Z7" s="26" t="s">
        <v>21</v>
      </c>
      <c r="AA7" s="26" t="s">
        <v>21</v>
      </c>
      <c r="AB7" s="26" t="s">
        <v>21</v>
      </c>
    </row>
    <row r="8" spans="1:28" x14ac:dyDescent="0.2">
      <c r="A8" s="29"/>
      <c r="B8" s="30" t="s">
        <v>3</v>
      </c>
      <c r="C8" s="31"/>
      <c r="D8" s="32"/>
      <c r="E8" s="33"/>
      <c r="F8" s="32"/>
      <c r="G8" s="33"/>
      <c r="H8" s="34"/>
      <c r="I8" s="33"/>
      <c r="J8" s="34"/>
      <c r="K8" s="33"/>
      <c r="L8" s="32"/>
      <c r="M8" s="32"/>
      <c r="N8" s="33"/>
      <c r="O8" s="33"/>
      <c r="P8" s="134"/>
      <c r="Q8" s="134"/>
      <c r="R8" s="134"/>
      <c r="S8" s="134"/>
      <c r="T8" s="134"/>
      <c r="U8" s="35"/>
      <c r="V8" s="36"/>
      <c r="W8" s="36"/>
      <c r="X8" s="36"/>
      <c r="Y8" s="36"/>
      <c r="Z8" s="32"/>
      <c r="AA8" s="37"/>
      <c r="AB8" s="37"/>
    </row>
    <row r="9" spans="1:28" x14ac:dyDescent="0.2">
      <c r="A9" s="38"/>
      <c r="B9" s="39"/>
      <c r="C9" s="40"/>
      <c r="D9" s="40"/>
      <c r="E9" s="41"/>
      <c r="F9" s="43"/>
      <c r="G9" s="41"/>
      <c r="H9" s="42"/>
      <c r="I9" s="40"/>
      <c r="J9" s="43"/>
      <c r="K9" s="43"/>
      <c r="L9" s="44"/>
      <c r="M9" s="40"/>
      <c r="N9" s="45"/>
      <c r="O9" s="41"/>
      <c r="P9" s="135"/>
      <c r="Q9" s="135"/>
      <c r="R9" s="135"/>
      <c r="S9" s="135"/>
      <c r="T9" s="135"/>
      <c r="U9" s="138"/>
      <c r="V9" s="139"/>
      <c r="W9" s="139"/>
      <c r="X9" s="139"/>
      <c r="Y9" s="139"/>
      <c r="Z9" s="140"/>
      <c r="AA9" s="140"/>
      <c r="AB9" s="140"/>
    </row>
    <row r="10" spans="1:28" x14ac:dyDescent="0.2">
      <c r="A10" s="46"/>
      <c r="B10" s="47" t="s">
        <v>25</v>
      </c>
      <c r="C10" s="48"/>
      <c r="D10" s="48"/>
      <c r="E10" s="49"/>
      <c r="F10" s="51"/>
      <c r="G10" s="49"/>
      <c r="H10" s="50"/>
      <c r="I10" s="48"/>
      <c r="J10" s="51"/>
      <c r="K10" s="49"/>
      <c r="L10" s="51"/>
      <c r="M10" s="49"/>
      <c r="N10" s="52"/>
      <c r="O10" s="49"/>
      <c r="P10" s="136"/>
      <c r="Q10" s="136"/>
      <c r="R10" s="136"/>
      <c r="S10" s="136"/>
      <c r="T10" s="136"/>
      <c r="U10" s="141"/>
      <c r="V10" s="142"/>
      <c r="W10" s="142"/>
      <c r="X10" s="142"/>
      <c r="Y10" s="142"/>
      <c r="Z10" s="143"/>
      <c r="AA10" s="143"/>
      <c r="AB10" s="143"/>
    </row>
    <row r="11" spans="1:28" ht="38.25" x14ac:dyDescent="0.2">
      <c r="A11" s="124" t="s">
        <v>5</v>
      </c>
      <c r="B11" s="123" t="s">
        <v>60</v>
      </c>
      <c r="C11" s="53">
        <v>15</v>
      </c>
      <c r="D11" s="51">
        <f t="shared" ref="D11:D26" si="0">ROUND(E11*C11,1)</f>
        <v>524.1</v>
      </c>
      <c r="E11" s="49">
        <v>34.942999999999998</v>
      </c>
      <c r="F11" s="133">
        <v>344</v>
      </c>
      <c r="G11" s="130">
        <f>F11/C11</f>
        <v>22.933333333333334</v>
      </c>
      <c r="H11" s="133">
        <v>280</v>
      </c>
      <c r="I11" s="49">
        <f t="shared" ref="I11:I26" si="1">H11/C11</f>
        <v>18.666666666666668</v>
      </c>
      <c r="J11" s="51">
        <f t="shared" ref="J11:J26" si="2">ROUND(K11*C11,1)</f>
        <v>339</v>
      </c>
      <c r="K11" s="130">
        <v>22.6</v>
      </c>
      <c r="L11" s="51">
        <f t="shared" ref="L11:L26" si="3">ROUND(M11*C11,1)</f>
        <v>342.9</v>
      </c>
      <c r="M11" s="130">
        <v>22.861000000000001</v>
      </c>
      <c r="N11" s="51">
        <f t="shared" ref="N11:N26" si="4">ROUND(O11*C11,1)</f>
        <v>348.9</v>
      </c>
      <c r="O11" s="130">
        <v>23.26</v>
      </c>
      <c r="P11" s="137">
        <f>ROUND($C11*$G11*P$6,1)</f>
        <v>378.4</v>
      </c>
      <c r="Q11" s="137">
        <f>ROUND($C11*$G11*Q$6,1)</f>
        <v>464.4</v>
      </c>
      <c r="R11" s="137">
        <f>ROUND($C11*$G11*R$6,1)</f>
        <v>516</v>
      </c>
      <c r="S11" s="137">
        <f>ROUND($C11*$G11*S$6,1)</f>
        <v>688</v>
      </c>
      <c r="T11" s="137">
        <f>ROUND($C11*$G11*T$6,1)</f>
        <v>739.6</v>
      </c>
      <c r="U11" s="143">
        <f t="shared" ref="U11:Y17" si="5">ROUND($C11*$I11*U$6,1)</f>
        <v>383.6</v>
      </c>
      <c r="V11" s="143">
        <f t="shared" si="5"/>
        <v>453.6</v>
      </c>
      <c r="W11" s="143">
        <f t="shared" si="5"/>
        <v>411.6</v>
      </c>
      <c r="X11" s="143">
        <f t="shared" si="5"/>
        <v>607.6</v>
      </c>
      <c r="Y11" s="143">
        <f t="shared" si="5"/>
        <v>840</v>
      </c>
      <c r="Z11" s="143">
        <f t="shared" ref="Z11:AB26" si="6">ROUND($J11*Z$6,1)</f>
        <v>559.4</v>
      </c>
      <c r="AA11" s="143">
        <f t="shared" si="6"/>
        <v>711.9</v>
      </c>
      <c r="AB11" s="143">
        <f t="shared" si="6"/>
        <v>1017</v>
      </c>
    </row>
    <row r="12" spans="1:28" x14ac:dyDescent="0.2">
      <c r="A12" s="124" t="s">
        <v>6</v>
      </c>
      <c r="B12" s="123" t="s">
        <v>64</v>
      </c>
      <c r="C12" s="53">
        <v>12</v>
      </c>
      <c r="D12" s="51">
        <f t="shared" si="0"/>
        <v>419.3</v>
      </c>
      <c r="E12" s="49">
        <v>34.942999999999998</v>
      </c>
      <c r="F12" s="133">
        <v>275.10000000000002</v>
      </c>
      <c r="G12" s="130">
        <f t="shared" ref="G12:G26" si="7">F12/C12</f>
        <v>22.925000000000001</v>
      </c>
      <c r="H12" s="133">
        <v>268.5</v>
      </c>
      <c r="I12" s="49">
        <f t="shared" si="1"/>
        <v>22.375</v>
      </c>
      <c r="J12" s="51">
        <f t="shared" si="2"/>
        <v>271.2</v>
      </c>
      <c r="K12" s="130">
        <v>22.6</v>
      </c>
      <c r="L12" s="51">
        <f t="shared" si="3"/>
        <v>274.3</v>
      </c>
      <c r="M12" s="130">
        <v>22.861000000000001</v>
      </c>
      <c r="N12" s="51">
        <f t="shared" si="4"/>
        <v>279.10000000000002</v>
      </c>
      <c r="O12" s="130">
        <v>23.26</v>
      </c>
      <c r="P12" s="137">
        <f t="shared" ref="P12:T26" si="8">ROUND($C12*$G12*P$6,1)</f>
        <v>302.60000000000002</v>
      </c>
      <c r="Q12" s="137">
        <f t="shared" si="8"/>
        <v>371.4</v>
      </c>
      <c r="R12" s="137">
        <f>ROUND($C12*$G12*R$6,1)</f>
        <v>412.7</v>
      </c>
      <c r="S12" s="137">
        <f>ROUND($C12*$G12*S$6,1)</f>
        <v>550.20000000000005</v>
      </c>
      <c r="T12" s="137">
        <f>ROUND($C12*$G12*T$6,1)</f>
        <v>591.5</v>
      </c>
      <c r="U12" s="143">
        <f>ROUND($C12*$I12*U$6,1)</f>
        <v>367.8</v>
      </c>
      <c r="V12" s="143">
        <f>ROUND($C12*$I12*V$6,1)</f>
        <v>435</v>
      </c>
      <c r="W12" s="143">
        <f>ROUND($C12*$I12*W$6,1)</f>
        <v>394.7</v>
      </c>
      <c r="X12" s="143">
        <f>ROUND($C12*$I12*X$6,1)</f>
        <v>582.6</v>
      </c>
      <c r="Y12" s="143">
        <f>ROUND($C12*$I12*Y$6,1)</f>
        <v>805.5</v>
      </c>
      <c r="Z12" s="143">
        <f>ROUND($J12*Z$6,1)</f>
        <v>447.5</v>
      </c>
      <c r="AA12" s="143">
        <f>ROUND($J12*AA$6,1)</f>
        <v>569.5</v>
      </c>
      <c r="AB12" s="143">
        <f>ROUND($J12*AB$6,1)</f>
        <v>813.6</v>
      </c>
    </row>
    <row r="13" spans="1:28" ht="25.5" x14ac:dyDescent="0.2">
      <c r="A13" s="124" t="s">
        <v>7</v>
      </c>
      <c r="B13" s="123" t="s">
        <v>65</v>
      </c>
      <c r="C13" s="53">
        <v>5</v>
      </c>
      <c r="D13" s="51">
        <f t="shared" si="0"/>
        <v>174.7</v>
      </c>
      <c r="E13" s="49">
        <v>34.942999999999998</v>
      </c>
      <c r="F13" s="133">
        <v>114.8</v>
      </c>
      <c r="G13" s="130">
        <f t="shared" si="7"/>
        <v>22.96</v>
      </c>
      <c r="H13" s="133">
        <v>111.4</v>
      </c>
      <c r="I13" s="49">
        <f t="shared" si="1"/>
        <v>22.28</v>
      </c>
      <c r="J13" s="51">
        <f t="shared" si="2"/>
        <v>113</v>
      </c>
      <c r="K13" s="130">
        <v>22.6</v>
      </c>
      <c r="L13" s="51">
        <f t="shared" si="3"/>
        <v>114.3</v>
      </c>
      <c r="M13" s="130">
        <v>22.861000000000001</v>
      </c>
      <c r="N13" s="51">
        <f t="shared" si="4"/>
        <v>116.3</v>
      </c>
      <c r="O13" s="130">
        <v>23.26</v>
      </c>
      <c r="P13" s="137">
        <f t="shared" si="8"/>
        <v>126.3</v>
      </c>
      <c r="Q13" s="137">
        <f t="shared" si="8"/>
        <v>155</v>
      </c>
      <c r="R13" s="137">
        <f t="shared" si="8"/>
        <v>172.2</v>
      </c>
      <c r="S13" s="137">
        <f t="shared" si="8"/>
        <v>229.6</v>
      </c>
      <c r="T13" s="137">
        <f t="shared" si="8"/>
        <v>246.8</v>
      </c>
      <c r="U13" s="143">
        <f t="shared" si="5"/>
        <v>152.6</v>
      </c>
      <c r="V13" s="143">
        <f t="shared" si="5"/>
        <v>180.5</v>
      </c>
      <c r="W13" s="143">
        <f t="shared" si="5"/>
        <v>163.80000000000001</v>
      </c>
      <c r="X13" s="143">
        <f t="shared" si="5"/>
        <v>241.7</v>
      </c>
      <c r="Y13" s="143">
        <f t="shared" si="5"/>
        <v>334.2</v>
      </c>
      <c r="Z13" s="143">
        <f t="shared" si="6"/>
        <v>186.5</v>
      </c>
      <c r="AA13" s="143">
        <f t="shared" si="6"/>
        <v>237.3</v>
      </c>
      <c r="AB13" s="143">
        <f t="shared" si="6"/>
        <v>339</v>
      </c>
    </row>
    <row r="14" spans="1:28" ht="25.5" x14ac:dyDescent="0.2">
      <c r="A14" s="124" t="s">
        <v>8</v>
      </c>
      <c r="B14" s="123" t="s">
        <v>66</v>
      </c>
      <c r="C14" s="53">
        <v>9</v>
      </c>
      <c r="D14" s="51">
        <f t="shared" si="0"/>
        <v>314.5</v>
      </c>
      <c r="E14" s="49">
        <v>34.942999999999998</v>
      </c>
      <c r="F14" s="133">
        <v>229.1</v>
      </c>
      <c r="G14" s="130">
        <f t="shared" si="7"/>
        <v>25.455555555555556</v>
      </c>
      <c r="H14" s="133">
        <v>191.5</v>
      </c>
      <c r="I14" s="49">
        <f t="shared" si="1"/>
        <v>21.277777777777779</v>
      </c>
      <c r="J14" s="51">
        <f t="shared" si="2"/>
        <v>203.4</v>
      </c>
      <c r="K14" s="130">
        <v>22.6</v>
      </c>
      <c r="L14" s="51">
        <f t="shared" si="3"/>
        <v>205.7</v>
      </c>
      <c r="M14" s="130">
        <v>22.861000000000001</v>
      </c>
      <c r="N14" s="51">
        <f t="shared" si="4"/>
        <v>209.3</v>
      </c>
      <c r="O14" s="130">
        <v>23.26</v>
      </c>
      <c r="P14" s="137">
        <f t="shared" si="8"/>
        <v>252</v>
      </c>
      <c r="Q14" s="137">
        <f t="shared" si="8"/>
        <v>309.3</v>
      </c>
      <c r="R14" s="137">
        <f t="shared" si="8"/>
        <v>343.7</v>
      </c>
      <c r="S14" s="137">
        <f t="shared" si="8"/>
        <v>458.2</v>
      </c>
      <c r="T14" s="137">
        <f t="shared" si="8"/>
        <v>492.6</v>
      </c>
      <c r="U14" s="143">
        <f t="shared" si="5"/>
        <v>262.39999999999998</v>
      </c>
      <c r="V14" s="143">
        <f t="shared" si="5"/>
        <v>310.2</v>
      </c>
      <c r="W14" s="143">
        <f t="shared" si="5"/>
        <v>281.5</v>
      </c>
      <c r="X14" s="143">
        <f t="shared" si="5"/>
        <v>415.6</v>
      </c>
      <c r="Y14" s="143">
        <f t="shared" si="5"/>
        <v>574.5</v>
      </c>
      <c r="Z14" s="143">
        <f t="shared" si="6"/>
        <v>335.6</v>
      </c>
      <c r="AA14" s="143">
        <f t="shared" si="6"/>
        <v>427.1</v>
      </c>
      <c r="AB14" s="143">
        <f t="shared" si="6"/>
        <v>610.20000000000005</v>
      </c>
    </row>
    <row r="15" spans="1:28" ht="25.5" x14ac:dyDescent="0.2">
      <c r="A15" s="124" t="s">
        <v>17</v>
      </c>
      <c r="B15" s="123" t="s">
        <v>61</v>
      </c>
      <c r="C15" s="53">
        <v>6</v>
      </c>
      <c r="D15" s="51">
        <f t="shared" si="0"/>
        <v>209.7</v>
      </c>
      <c r="E15" s="49">
        <v>34.942999999999998</v>
      </c>
      <c r="F15" s="133">
        <v>137.69999999999999</v>
      </c>
      <c r="G15" s="130">
        <f t="shared" si="7"/>
        <v>22.95</v>
      </c>
      <c r="H15" s="133">
        <v>112.1</v>
      </c>
      <c r="I15" s="49">
        <f t="shared" si="1"/>
        <v>18.683333333333334</v>
      </c>
      <c r="J15" s="51">
        <f t="shared" si="2"/>
        <v>135.6</v>
      </c>
      <c r="K15" s="130">
        <v>22.6</v>
      </c>
      <c r="L15" s="51">
        <f t="shared" si="3"/>
        <v>137.19999999999999</v>
      </c>
      <c r="M15" s="130">
        <v>22.861000000000001</v>
      </c>
      <c r="N15" s="51">
        <f t="shared" si="4"/>
        <v>139.6</v>
      </c>
      <c r="O15" s="130">
        <v>23.26</v>
      </c>
      <c r="P15" s="137">
        <f t="shared" si="8"/>
        <v>151.5</v>
      </c>
      <c r="Q15" s="137">
        <f t="shared" si="8"/>
        <v>185.9</v>
      </c>
      <c r="R15" s="137">
        <f t="shared" si="8"/>
        <v>206.6</v>
      </c>
      <c r="S15" s="137">
        <f t="shared" si="8"/>
        <v>275.39999999999998</v>
      </c>
      <c r="T15" s="137">
        <f t="shared" si="8"/>
        <v>296.10000000000002</v>
      </c>
      <c r="U15" s="143">
        <f t="shared" si="5"/>
        <v>153.6</v>
      </c>
      <c r="V15" s="143">
        <f t="shared" si="5"/>
        <v>181.6</v>
      </c>
      <c r="W15" s="143">
        <f t="shared" si="5"/>
        <v>164.8</v>
      </c>
      <c r="X15" s="143">
        <f t="shared" si="5"/>
        <v>243.3</v>
      </c>
      <c r="Y15" s="143">
        <f t="shared" si="5"/>
        <v>336.3</v>
      </c>
      <c r="Z15" s="143">
        <f t="shared" si="6"/>
        <v>223.7</v>
      </c>
      <c r="AA15" s="143">
        <f t="shared" si="6"/>
        <v>284.8</v>
      </c>
      <c r="AB15" s="143">
        <f t="shared" si="6"/>
        <v>406.8</v>
      </c>
    </row>
    <row r="16" spans="1:28" ht="25.5" x14ac:dyDescent="0.2">
      <c r="A16" s="124" t="s">
        <v>18</v>
      </c>
      <c r="B16" s="123" t="s">
        <v>62</v>
      </c>
      <c r="C16" s="53">
        <v>8</v>
      </c>
      <c r="D16" s="51">
        <f t="shared" si="0"/>
        <v>279.5</v>
      </c>
      <c r="E16" s="49">
        <v>34.942999999999998</v>
      </c>
      <c r="F16" s="133">
        <v>183.6</v>
      </c>
      <c r="G16" s="130">
        <f t="shared" si="7"/>
        <v>22.95</v>
      </c>
      <c r="H16" s="133">
        <v>149.4</v>
      </c>
      <c r="I16" s="49">
        <f t="shared" si="1"/>
        <v>18.675000000000001</v>
      </c>
      <c r="J16" s="51">
        <f t="shared" si="2"/>
        <v>180.8</v>
      </c>
      <c r="K16" s="130">
        <v>22.6</v>
      </c>
      <c r="L16" s="51">
        <f t="shared" si="3"/>
        <v>182.9</v>
      </c>
      <c r="M16" s="130">
        <v>22.861000000000001</v>
      </c>
      <c r="N16" s="51">
        <f t="shared" si="4"/>
        <v>186.1</v>
      </c>
      <c r="O16" s="130">
        <v>23.26</v>
      </c>
      <c r="P16" s="137">
        <f t="shared" si="8"/>
        <v>202</v>
      </c>
      <c r="Q16" s="137">
        <f t="shared" si="8"/>
        <v>247.9</v>
      </c>
      <c r="R16" s="137">
        <f t="shared" si="8"/>
        <v>275.39999999999998</v>
      </c>
      <c r="S16" s="137">
        <f t="shared" si="8"/>
        <v>367.2</v>
      </c>
      <c r="T16" s="137">
        <f t="shared" si="8"/>
        <v>394.7</v>
      </c>
      <c r="U16" s="143">
        <f t="shared" si="5"/>
        <v>204.7</v>
      </c>
      <c r="V16" s="143">
        <f t="shared" si="5"/>
        <v>242</v>
      </c>
      <c r="W16" s="143">
        <f t="shared" si="5"/>
        <v>219.6</v>
      </c>
      <c r="X16" s="143">
        <f t="shared" si="5"/>
        <v>324.2</v>
      </c>
      <c r="Y16" s="143">
        <f t="shared" si="5"/>
        <v>448.2</v>
      </c>
      <c r="Z16" s="143">
        <f t="shared" si="6"/>
        <v>298.3</v>
      </c>
      <c r="AA16" s="143">
        <f t="shared" si="6"/>
        <v>379.7</v>
      </c>
      <c r="AB16" s="143">
        <f t="shared" si="6"/>
        <v>542.4</v>
      </c>
    </row>
    <row r="17" spans="1:28" ht="25.5" x14ac:dyDescent="0.2">
      <c r="A17" s="124" t="s">
        <v>19</v>
      </c>
      <c r="B17" s="123" t="s">
        <v>63</v>
      </c>
      <c r="C17" s="53">
        <v>14</v>
      </c>
      <c r="D17" s="51">
        <f t="shared" si="0"/>
        <v>489.2</v>
      </c>
      <c r="E17" s="49">
        <v>34.942999999999998</v>
      </c>
      <c r="F17" s="133">
        <v>321.2</v>
      </c>
      <c r="G17" s="130">
        <f t="shared" si="7"/>
        <v>22.942857142857143</v>
      </c>
      <c r="H17" s="133">
        <v>261.60000000000002</v>
      </c>
      <c r="I17" s="49">
        <f t="shared" si="1"/>
        <v>18.685714285714287</v>
      </c>
      <c r="J17" s="51">
        <f t="shared" si="2"/>
        <v>316.39999999999998</v>
      </c>
      <c r="K17" s="130">
        <v>22.6</v>
      </c>
      <c r="L17" s="51">
        <f t="shared" si="3"/>
        <v>320.10000000000002</v>
      </c>
      <c r="M17" s="130">
        <v>22.861000000000001</v>
      </c>
      <c r="N17" s="51">
        <f t="shared" si="4"/>
        <v>325.60000000000002</v>
      </c>
      <c r="O17" s="130">
        <v>23.26</v>
      </c>
      <c r="P17" s="137">
        <f t="shared" si="8"/>
        <v>353.3</v>
      </c>
      <c r="Q17" s="137">
        <f t="shared" si="8"/>
        <v>433.6</v>
      </c>
      <c r="R17" s="137">
        <f t="shared" si="8"/>
        <v>481.8</v>
      </c>
      <c r="S17" s="137">
        <f t="shared" si="8"/>
        <v>642.4</v>
      </c>
      <c r="T17" s="137">
        <f t="shared" si="8"/>
        <v>690.6</v>
      </c>
      <c r="U17" s="143">
        <f t="shared" si="5"/>
        <v>358.4</v>
      </c>
      <c r="V17" s="143">
        <f t="shared" si="5"/>
        <v>423.8</v>
      </c>
      <c r="W17" s="143">
        <f t="shared" si="5"/>
        <v>384.6</v>
      </c>
      <c r="X17" s="143">
        <f t="shared" si="5"/>
        <v>567.70000000000005</v>
      </c>
      <c r="Y17" s="143">
        <f t="shared" si="5"/>
        <v>784.8</v>
      </c>
      <c r="Z17" s="143">
        <f t="shared" si="6"/>
        <v>522.1</v>
      </c>
      <c r="AA17" s="143">
        <f t="shared" si="6"/>
        <v>664.4</v>
      </c>
      <c r="AB17" s="143">
        <f t="shared" si="6"/>
        <v>949.2</v>
      </c>
    </row>
    <row r="18" spans="1:28" x14ac:dyDescent="0.2">
      <c r="A18" s="124" t="s">
        <v>9</v>
      </c>
      <c r="B18" s="123" t="s">
        <v>52</v>
      </c>
      <c r="C18" s="53">
        <v>15</v>
      </c>
      <c r="D18" s="51">
        <f t="shared" si="0"/>
        <v>524.1</v>
      </c>
      <c r="E18" s="49">
        <v>34.942999999999998</v>
      </c>
      <c r="F18" s="133">
        <v>344</v>
      </c>
      <c r="G18" s="130">
        <f t="shared" si="7"/>
        <v>22.933333333333334</v>
      </c>
      <c r="H18" s="133">
        <v>523.1</v>
      </c>
      <c r="I18" s="49">
        <f t="shared" si="1"/>
        <v>34.873333333333335</v>
      </c>
      <c r="J18" s="51">
        <f t="shared" si="2"/>
        <v>339</v>
      </c>
      <c r="K18" s="130">
        <v>22.6</v>
      </c>
      <c r="L18" s="51">
        <f t="shared" si="3"/>
        <v>342.9</v>
      </c>
      <c r="M18" s="130">
        <v>22.861000000000001</v>
      </c>
      <c r="N18" s="51">
        <f t="shared" si="4"/>
        <v>348.9</v>
      </c>
      <c r="O18" s="130">
        <v>23.26</v>
      </c>
      <c r="P18" s="137">
        <f t="shared" si="8"/>
        <v>378.4</v>
      </c>
      <c r="Q18" s="137">
        <f t="shared" si="8"/>
        <v>464.4</v>
      </c>
      <c r="R18" s="137">
        <f t="shared" si="8"/>
        <v>516</v>
      </c>
      <c r="S18" s="137">
        <f t="shared" si="8"/>
        <v>688</v>
      </c>
      <c r="T18" s="137">
        <f t="shared" si="8"/>
        <v>739.6</v>
      </c>
      <c r="U18" s="143">
        <v>0</v>
      </c>
      <c r="V18" s="143">
        <f t="shared" ref="V18:Y21" si="9">ROUND($C18*$I18*V$6,1)</f>
        <v>847.4</v>
      </c>
      <c r="W18" s="143">
        <f t="shared" si="9"/>
        <v>769</v>
      </c>
      <c r="X18" s="143">
        <f t="shared" si="9"/>
        <v>1135.0999999999999</v>
      </c>
      <c r="Y18" s="143">
        <f t="shared" si="9"/>
        <v>1569.3</v>
      </c>
      <c r="Z18" s="143">
        <f t="shared" si="6"/>
        <v>559.4</v>
      </c>
      <c r="AA18" s="143">
        <f t="shared" si="6"/>
        <v>711.9</v>
      </c>
      <c r="AB18" s="143">
        <f t="shared" si="6"/>
        <v>1017</v>
      </c>
    </row>
    <row r="19" spans="1:28" x14ac:dyDescent="0.2">
      <c r="A19" s="124" t="s">
        <v>10</v>
      </c>
      <c r="B19" s="123" t="s">
        <v>53</v>
      </c>
      <c r="C19" s="53">
        <v>27.5</v>
      </c>
      <c r="D19" s="51">
        <f t="shared" si="0"/>
        <v>960.9</v>
      </c>
      <c r="E19" s="49">
        <v>34.942999999999998</v>
      </c>
      <c r="F19" s="133">
        <v>630.6</v>
      </c>
      <c r="G19" s="130">
        <f t="shared" si="7"/>
        <v>22.930909090909093</v>
      </c>
      <c r="H19" s="133">
        <v>523.1</v>
      </c>
      <c r="I19" s="49">
        <f t="shared" si="1"/>
        <v>19.021818181818183</v>
      </c>
      <c r="J19" s="51">
        <f t="shared" si="2"/>
        <v>621.5</v>
      </c>
      <c r="K19" s="130">
        <v>22.6</v>
      </c>
      <c r="L19" s="51">
        <f t="shared" si="3"/>
        <v>628.70000000000005</v>
      </c>
      <c r="M19" s="130">
        <v>22.861000000000001</v>
      </c>
      <c r="N19" s="51">
        <f t="shared" si="4"/>
        <v>639.70000000000005</v>
      </c>
      <c r="O19" s="130">
        <v>23.26</v>
      </c>
      <c r="P19" s="137">
        <f t="shared" si="8"/>
        <v>693.7</v>
      </c>
      <c r="Q19" s="137">
        <f t="shared" si="8"/>
        <v>851.3</v>
      </c>
      <c r="R19" s="137">
        <f t="shared" si="8"/>
        <v>945.9</v>
      </c>
      <c r="S19" s="137">
        <f t="shared" si="8"/>
        <v>1261.2</v>
      </c>
      <c r="T19" s="137">
        <f t="shared" si="8"/>
        <v>1355.8</v>
      </c>
      <c r="U19" s="143">
        <v>0</v>
      </c>
      <c r="V19" s="143">
        <f t="shared" si="9"/>
        <v>847.4</v>
      </c>
      <c r="W19" s="143">
        <f t="shared" si="9"/>
        <v>769</v>
      </c>
      <c r="X19" s="143">
        <f t="shared" si="9"/>
        <v>1135.0999999999999</v>
      </c>
      <c r="Y19" s="143">
        <f t="shared" si="9"/>
        <v>1569.3</v>
      </c>
      <c r="Z19" s="143">
        <f t="shared" si="6"/>
        <v>1025.5</v>
      </c>
      <c r="AA19" s="143">
        <f t="shared" si="6"/>
        <v>1305.2</v>
      </c>
      <c r="AB19" s="143">
        <f t="shared" si="6"/>
        <v>1864.5</v>
      </c>
    </row>
    <row r="20" spans="1:28" x14ac:dyDescent="0.2">
      <c r="A20" s="124" t="s">
        <v>11</v>
      </c>
      <c r="B20" s="123" t="s">
        <v>54</v>
      </c>
      <c r="C20" s="53">
        <v>40</v>
      </c>
      <c r="D20" s="51">
        <f t="shared" si="0"/>
        <v>1397.7</v>
      </c>
      <c r="E20" s="49">
        <v>34.942999999999998</v>
      </c>
      <c r="F20" s="133">
        <v>917.2</v>
      </c>
      <c r="G20" s="130">
        <f t="shared" si="7"/>
        <v>22.93</v>
      </c>
      <c r="H20" s="133">
        <v>523.1</v>
      </c>
      <c r="I20" s="49">
        <f t="shared" si="1"/>
        <v>13.077500000000001</v>
      </c>
      <c r="J20" s="51">
        <f t="shared" si="2"/>
        <v>904</v>
      </c>
      <c r="K20" s="130">
        <v>22.6</v>
      </c>
      <c r="L20" s="51">
        <f t="shared" si="3"/>
        <v>914.4</v>
      </c>
      <c r="M20" s="130">
        <v>22.861000000000001</v>
      </c>
      <c r="N20" s="51">
        <f t="shared" si="4"/>
        <v>930.4</v>
      </c>
      <c r="O20" s="130">
        <v>23.26</v>
      </c>
      <c r="P20" s="137">
        <f t="shared" si="8"/>
        <v>1008.9</v>
      </c>
      <c r="Q20" s="137">
        <f t="shared" si="8"/>
        <v>1238.2</v>
      </c>
      <c r="R20" s="137">
        <f t="shared" si="8"/>
        <v>1375.8</v>
      </c>
      <c r="S20" s="137">
        <f t="shared" si="8"/>
        <v>1834.4</v>
      </c>
      <c r="T20" s="137">
        <f t="shared" si="8"/>
        <v>1972</v>
      </c>
      <c r="U20" s="143">
        <v>0</v>
      </c>
      <c r="V20" s="143">
        <f t="shared" si="9"/>
        <v>847.4</v>
      </c>
      <c r="W20" s="143">
        <f t="shared" si="9"/>
        <v>769</v>
      </c>
      <c r="X20" s="143">
        <f t="shared" si="9"/>
        <v>1135.0999999999999</v>
      </c>
      <c r="Y20" s="143">
        <f t="shared" si="9"/>
        <v>1569.3</v>
      </c>
      <c r="Z20" s="143">
        <f t="shared" si="6"/>
        <v>1491.6</v>
      </c>
      <c r="AA20" s="143">
        <f t="shared" si="6"/>
        <v>1898.4</v>
      </c>
      <c r="AB20" s="143">
        <f t="shared" si="6"/>
        <v>2712</v>
      </c>
    </row>
    <row r="21" spans="1:28" x14ac:dyDescent="0.2">
      <c r="A21" s="124" t="s">
        <v>12</v>
      </c>
      <c r="B21" s="123" t="s">
        <v>55</v>
      </c>
      <c r="C21" s="53">
        <v>52.5</v>
      </c>
      <c r="D21" s="51">
        <f t="shared" si="0"/>
        <v>1834.5</v>
      </c>
      <c r="E21" s="49">
        <v>34.942999999999998</v>
      </c>
      <c r="F21" s="133">
        <v>1203.9000000000001</v>
      </c>
      <c r="G21" s="130">
        <f t="shared" si="7"/>
        <v>22.931428571428572</v>
      </c>
      <c r="H21" s="133">
        <v>523.1</v>
      </c>
      <c r="I21" s="49">
        <f t="shared" si="1"/>
        <v>9.963809523809525</v>
      </c>
      <c r="J21" s="51">
        <f t="shared" si="2"/>
        <v>1186.5</v>
      </c>
      <c r="K21" s="130">
        <v>22.6</v>
      </c>
      <c r="L21" s="51">
        <f t="shared" si="3"/>
        <v>1200.2</v>
      </c>
      <c r="M21" s="130">
        <v>22.861000000000001</v>
      </c>
      <c r="N21" s="51">
        <f t="shared" si="4"/>
        <v>1221.2</v>
      </c>
      <c r="O21" s="130">
        <v>23.26</v>
      </c>
      <c r="P21" s="137">
        <f t="shared" si="8"/>
        <v>1324.3</v>
      </c>
      <c r="Q21" s="137">
        <f t="shared" si="8"/>
        <v>1625.3</v>
      </c>
      <c r="R21" s="137">
        <f t="shared" si="8"/>
        <v>1805.9</v>
      </c>
      <c r="S21" s="137">
        <f t="shared" si="8"/>
        <v>2407.8000000000002</v>
      </c>
      <c r="T21" s="137">
        <f t="shared" si="8"/>
        <v>2588.4</v>
      </c>
      <c r="U21" s="143">
        <v>0</v>
      </c>
      <c r="V21" s="143">
        <f t="shared" si="9"/>
        <v>847.4</v>
      </c>
      <c r="W21" s="143">
        <f t="shared" si="9"/>
        <v>769</v>
      </c>
      <c r="X21" s="143">
        <f t="shared" si="9"/>
        <v>1135.0999999999999</v>
      </c>
      <c r="Y21" s="143">
        <f t="shared" si="9"/>
        <v>1569.3</v>
      </c>
      <c r="Z21" s="143">
        <f t="shared" si="6"/>
        <v>1957.7</v>
      </c>
      <c r="AA21" s="143">
        <f t="shared" si="6"/>
        <v>2491.6999999999998</v>
      </c>
      <c r="AB21" s="143">
        <f t="shared" si="6"/>
        <v>3559.5</v>
      </c>
    </row>
    <row r="22" spans="1:28" x14ac:dyDescent="0.2">
      <c r="A22" s="124" t="s">
        <v>13</v>
      </c>
      <c r="B22" s="123" t="s">
        <v>56</v>
      </c>
      <c r="C22" s="53">
        <v>15</v>
      </c>
      <c r="D22" s="51">
        <f t="shared" si="0"/>
        <v>524.1</v>
      </c>
      <c r="E22" s="49">
        <v>34.942999999999998</v>
      </c>
      <c r="F22" s="133">
        <v>344</v>
      </c>
      <c r="G22" s="130">
        <f t="shared" si="7"/>
        <v>22.933333333333334</v>
      </c>
      <c r="H22" s="133">
        <v>491.2</v>
      </c>
      <c r="I22" s="49">
        <f t="shared" si="1"/>
        <v>32.746666666666663</v>
      </c>
      <c r="J22" s="51">
        <f t="shared" si="2"/>
        <v>339</v>
      </c>
      <c r="K22" s="130">
        <v>22.6</v>
      </c>
      <c r="L22" s="51">
        <f t="shared" si="3"/>
        <v>342.9</v>
      </c>
      <c r="M22" s="130">
        <v>22.861000000000001</v>
      </c>
      <c r="N22" s="51">
        <f t="shared" si="4"/>
        <v>348.9</v>
      </c>
      <c r="O22" s="130">
        <v>23.26</v>
      </c>
      <c r="P22" s="137">
        <f t="shared" si="8"/>
        <v>378.4</v>
      </c>
      <c r="Q22" s="137">
        <f t="shared" si="8"/>
        <v>464.4</v>
      </c>
      <c r="R22" s="137">
        <f t="shared" si="8"/>
        <v>516</v>
      </c>
      <c r="S22" s="137">
        <f t="shared" si="8"/>
        <v>688</v>
      </c>
      <c r="T22" s="137">
        <f t="shared" si="8"/>
        <v>739.6</v>
      </c>
      <c r="U22" s="143">
        <f>ROUND($C22*$I22*U$6,1)</f>
        <v>672.9</v>
      </c>
      <c r="V22" s="143">
        <v>0</v>
      </c>
      <c r="W22" s="143">
        <f t="shared" ref="W22:Y25" si="10">ROUND($C22*$I22*W$6,1)</f>
        <v>722.1</v>
      </c>
      <c r="X22" s="143">
        <f t="shared" si="10"/>
        <v>1065.9000000000001</v>
      </c>
      <c r="Y22" s="143">
        <f t="shared" si="10"/>
        <v>1473.6</v>
      </c>
      <c r="Z22" s="143">
        <f t="shared" si="6"/>
        <v>559.4</v>
      </c>
      <c r="AA22" s="143">
        <f t="shared" si="6"/>
        <v>711.9</v>
      </c>
      <c r="AB22" s="143">
        <f t="shared" si="6"/>
        <v>1017</v>
      </c>
    </row>
    <row r="23" spans="1:28" x14ac:dyDescent="0.2">
      <c r="A23" s="124" t="s">
        <v>14</v>
      </c>
      <c r="B23" s="123" t="s">
        <v>57</v>
      </c>
      <c r="C23" s="53">
        <v>27.5</v>
      </c>
      <c r="D23" s="51">
        <f t="shared" si="0"/>
        <v>960.9</v>
      </c>
      <c r="E23" s="49">
        <v>34.942999999999998</v>
      </c>
      <c r="F23" s="133">
        <v>630.6</v>
      </c>
      <c r="G23" s="130">
        <f t="shared" si="7"/>
        <v>22.930909090909093</v>
      </c>
      <c r="H23" s="133">
        <v>491.2</v>
      </c>
      <c r="I23" s="49">
        <f t="shared" si="1"/>
        <v>17.861818181818183</v>
      </c>
      <c r="J23" s="51">
        <f t="shared" si="2"/>
        <v>621.5</v>
      </c>
      <c r="K23" s="130">
        <v>22.6</v>
      </c>
      <c r="L23" s="51">
        <f t="shared" si="3"/>
        <v>628.70000000000005</v>
      </c>
      <c r="M23" s="130">
        <v>22.861000000000001</v>
      </c>
      <c r="N23" s="51">
        <f t="shared" si="4"/>
        <v>639.70000000000005</v>
      </c>
      <c r="O23" s="130">
        <v>23.26</v>
      </c>
      <c r="P23" s="137">
        <f t="shared" si="8"/>
        <v>693.7</v>
      </c>
      <c r="Q23" s="137">
        <f t="shared" si="8"/>
        <v>851.3</v>
      </c>
      <c r="R23" s="137">
        <f t="shared" si="8"/>
        <v>945.9</v>
      </c>
      <c r="S23" s="137">
        <f t="shared" si="8"/>
        <v>1261.2</v>
      </c>
      <c r="T23" s="137">
        <f t="shared" si="8"/>
        <v>1355.8</v>
      </c>
      <c r="U23" s="143">
        <f>ROUND($C23*$I23*U$6,1)</f>
        <v>672.9</v>
      </c>
      <c r="V23" s="143">
        <v>0</v>
      </c>
      <c r="W23" s="143">
        <f t="shared" si="10"/>
        <v>722.1</v>
      </c>
      <c r="X23" s="143">
        <f t="shared" si="10"/>
        <v>1065.9000000000001</v>
      </c>
      <c r="Y23" s="143">
        <f t="shared" si="10"/>
        <v>1473.6</v>
      </c>
      <c r="Z23" s="143">
        <f t="shared" si="6"/>
        <v>1025.5</v>
      </c>
      <c r="AA23" s="143">
        <f t="shared" si="6"/>
        <v>1305.2</v>
      </c>
      <c r="AB23" s="143">
        <f t="shared" si="6"/>
        <v>1864.5</v>
      </c>
    </row>
    <row r="24" spans="1:28" x14ac:dyDescent="0.2">
      <c r="A24" s="124" t="s">
        <v>15</v>
      </c>
      <c r="B24" s="123" t="s">
        <v>58</v>
      </c>
      <c r="C24" s="53">
        <v>40</v>
      </c>
      <c r="D24" s="51">
        <f t="shared" si="0"/>
        <v>1397.7</v>
      </c>
      <c r="E24" s="49">
        <v>34.942999999999998</v>
      </c>
      <c r="F24" s="133">
        <v>917.2</v>
      </c>
      <c r="G24" s="130">
        <f t="shared" si="7"/>
        <v>22.93</v>
      </c>
      <c r="H24" s="133">
        <v>491.2</v>
      </c>
      <c r="I24" s="49">
        <f t="shared" si="1"/>
        <v>12.28</v>
      </c>
      <c r="J24" s="51">
        <f t="shared" si="2"/>
        <v>904</v>
      </c>
      <c r="K24" s="130">
        <v>22.6</v>
      </c>
      <c r="L24" s="51">
        <f t="shared" si="3"/>
        <v>914.4</v>
      </c>
      <c r="M24" s="130">
        <v>22.861000000000001</v>
      </c>
      <c r="N24" s="51">
        <f t="shared" si="4"/>
        <v>930.4</v>
      </c>
      <c r="O24" s="130">
        <v>23.26</v>
      </c>
      <c r="P24" s="137">
        <f t="shared" si="8"/>
        <v>1008.9</v>
      </c>
      <c r="Q24" s="137">
        <f t="shared" si="8"/>
        <v>1238.2</v>
      </c>
      <c r="R24" s="137">
        <f t="shared" si="8"/>
        <v>1375.8</v>
      </c>
      <c r="S24" s="137">
        <f t="shared" si="8"/>
        <v>1834.4</v>
      </c>
      <c r="T24" s="137">
        <f t="shared" si="8"/>
        <v>1972</v>
      </c>
      <c r="U24" s="143">
        <f>ROUND($C24*$I24*U$6,1)</f>
        <v>672.9</v>
      </c>
      <c r="V24" s="143">
        <v>0</v>
      </c>
      <c r="W24" s="143">
        <f t="shared" si="10"/>
        <v>722.1</v>
      </c>
      <c r="X24" s="143">
        <f t="shared" si="10"/>
        <v>1065.9000000000001</v>
      </c>
      <c r="Y24" s="143">
        <f t="shared" si="10"/>
        <v>1473.6</v>
      </c>
      <c r="Z24" s="143">
        <f t="shared" si="6"/>
        <v>1491.6</v>
      </c>
      <c r="AA24" s="143">
        <f t="shared" si="6"/>
        <v>1898.4</v>
      </c>
      <c r="AB24" s="143">
        <f t="shared" si="6"/>
        <v>2712</v>
      </c>
    </row>
    <row r="25" spans="1:28" x14ac:dyDescent="0.2">
      <c r="A25" s="124" t="s">
        <v>16</v>
      </c>
      <c r="B25" s="123" t="s">
        <v>59</v>
      </c>
      <c r="C25" s="53">
        <v>52.5</v>
      </c>
      <c r="D25" s="51">
        <f t="shared" si="0"/>
        <v>1834.5</v>
      </c>
      <c r="E25" s="49">
        <v>34.942999999999998</v>
      </c>
      <c r="F25" s="133">
        <v>1203.9000000000001</v>
      </c>
      <c r="G25" s="130">
        <f t="shared" si="7"/>
        <v>22.931428571428572</v>
      </c>
      <c r="H25" s="133">
        <v>491.2</v>
      </c>
      <c r="I25" s="49">
        <f t="shared" si="1"/>
        <v>9.3561904761904753</v>
      </c>
      <c r="J25" s="51">
        <f t="shared" si="2"/>
        <v>1186.5</v>
      </c>
      <c r="K25" s="130">
        <v>22.6</v>
      </c>
      <c r="L25" s="51">
        <f t="shared" si="3"/>
        <v>1200.2</v>
      </c>
      <c r="M25" s="130">
        <v>22.861000000000001</v>
      </c>
      <c r="N25" s="51">
        <f t="shared" si="4"/>
        <v>1221.2</v>
      </c>
      <c r="O25" s="130">
        <v>23.26</v>
      </c>
      <c r="P25" s="137">
        <f t="shared" si="8"/>
        <v>1324.3</v>
      </c>
      <c r="Q25" s="137">
        <f t="shared" si="8"/>
        <v>1625.3</v>
      </c>
      <c r="R25" s="137">
        <f t="shared" si="8"/>
        <v>1805.9</v>
      </c>
      <c r="S25" s="137">
        <f t="shared" si="8"/>
        <v>2407.8000000000002</v>
      </c>
      <c r="T25" s="137">
        <f t="shared" si="8"/>
        <v>2588.4</v>
      </c>
      <c r="U25" s="143">
        <f>ROUND($C25*$I25*U$6,1)</f>
        <v>672.9</v>
      </c>
      <c r="V25" s="143">
        <v>0</v>
      </c>
      <c r="W25" s="143">
        <f t="shared" si="10"/>
        <v>722.1</v>
      </c>
      <c r="X25" s="143">
        <f t="shared" si="10"/>
        <v>1065.9000000000001</v>
      </c>
      <c r="Y25" s="143">
        <f t="shared" si="10"/>
        <v>1473.6</v>
      </c>
      <c r="Z25" s="143">
        <f t="shared" si="6"/>
        <v>1957.7</v>
      </c>
      <c r="AA25" s="143">
        <f t="shared" si="6"/>
        <v>2491.6999999999998</v>
      </c>
      <c r="AB25" s="143">
        <f t="shared" si="6"/>
        <v>3559.5</v>
      </c>
    </row>
    <row r="26" spans="1:28" x14ac:dyDescent="0.2">
      <c r="A26" s="124" t="s">
        <v>20</v>
      </c>
      <c r="B26" s="126" t="s">
        <v>67</v>
      </c>
      <c r="C26" s="53">
        <v>21.43</v>
      </c>
      <c r="D26" s="51">
        <f t="shared" si="0"/>
        <v>748.8</v>
      </c>
      <c r="E26" s="49">
        <v>34.942999999999998</v>
      </c>
      <c r="F26" s="133">
        <v>412.2</v>
      </c>
      <c r="G26" s="130">
        <f t="shared" si="7"/>
        <v>19.234717685487634</v>
      </c>
      <c r="H26" s="133">
        <v>503.7</v>
      </c>
      <c r="I26" s="49">
        <f t="shared" si="1"/>
        <v>23.504433037797479</v>
      </c>
      <c r="J26" s="51">
        <f t="shared" si="2"/>
        <v>484.3</v>
      </c>
      <c r="K26" s="130">
        <v>22.6</v>
      </c>
      <c r="L26" s="51">
        <f t="shared" si="3"/>
        <v>489.9</v>
      </c>
      <c r="M26" s="130">
        <v>22.861000000000001</v>
      </c>
      <c r="N26" s="51">
        <f t="shared" si="4"/>
        <v>498.5</v>
      </c>
      <c r="O26" s="130">
        <v>23.26</v>
      </c>
      <c r="P26" s="137">
        <f t="shared" si="8"/>
        <v>453.4</v>
      </c>
      <c r="Q26" s="137">
        <f t="shared" si="8"/>
        <v>556.5</v>
      </c>
      <c r="R26" s="137">
        <f t="shared" si="8"/>
        <v>618.29999999999995</v>
      </c>
      <c r="S26" s="137">
        <f t="shared" si="8"/>
        <v>824.4</v>
      </c>
      <c r="T26" s="137">
        <f t="shared" si="8"/>
        <v>886.2</v>
      </c>
      <c r="U26" s="143">
        <f>H26</f>
        <v>503.7</v>
      </c>
      <c r="V26" s="143">
        <f>U26</f>
        <v>503.7</v>
      </c>
      <c r="W26" s="143">
        <f>V26</f>
        <v>503.7</v>
      </c>
      <c r="X26" s="143">
        <f>W26</f>
        <v>503.7</v>
      </c>
      <c r="Y26" s="143">
        <f>X26</f>
        <v>503.7</v>
      </c>
      <c r="Z26" s="143">
        <f t="shared" si="6"/>
        <v>799.1</v>
      </c>
      <c r="AA26" s="143">
        <f t="shared" si="6"/>
        <v>1017</v>
      </c>
      <c r="AB26" s="143">
        <f t="shared" si="6"/>
        <v>1452.9</v>
      </c>
    </row>
    <row r="27" spans="1:28" x14ac:dyDescent="0.2">
      <c r="A27" s="54"/>
      <c r="B27" s="125"/>
      <c r="C27" s="55"/>
      <c r="D27" s="56"/>
      <c r="E27" s="57"/>
      <c r="F27" s="56"/>
      <c r="G27" s="57"/>
      <c r="H27" s="56"/>
      <c r="I27" s="57"/>
      <c r="J27" s="56"/>
      <c r="K27" s="56"/>
      <c r="L27" s="56"/>
      <c r="M27" s="57"/>
      <c r="N27" s="56"/>
      <c r="O27" s="57"/>
      <c r="P27" s="144"/>
      <c r="Q27" s="144"/>
      <c r="R27" s="144"/>
      <c r="S27" s="144"/>
      <c r="T27" s="144"/>
      <c r="U27" s="145"/>
      <c r="V27" s="145"/>
      <c r="W27" s="145"/>
      <c r="X27" s="145"/>
      <c r="Y27" s="145"/>
      <c r="Z27" s="145"/>
      <c r="AA27" s="145"/>
      <c r="AB27" s="145"/>
    </row>
    <row r="28" spans="1:28" s="58" customFormat="1" ht="14.25" customHeight="1" x14ac:dyDescent="0.2">
      <c r="A28" s="29"/>
      <c r="B28" s="30" t="s">
        <v>4</v>
      </c>
      <c r="C28" s="31"/>
      <c r="D28" s="32"/>
      <c r="E28" s="33"/>
      <c r="F28" s="32"/>
      <c r="G28" s="33"/>
      <c r="H28" s="34"/>
      <c r="I28" s="33"/>
      <c r="J28" s="34"/>
      <c r="K28" s="33"/>
      <c r="L28" s="32"/>
      <c r="M28" s="32"/>
      <c r="N28" s="33"/>
      <c r="O28" s="33"/>
      <c r="P28" s="33"/>
      <c r="Q28" s="33"/>
      <c r="R28" s="33"/>
      <c r="S28" s="33"/>
      <c r="T28" s="33"/>
      <c r="U28" s="35"/>
      <c r="V28" s="36"/>
      <c r="W28" s="36"/>
      <c r="X28" s="36"/>
      <c r="Y28" s="36"/>
      <c r="Z28" s="32"/>
      <c r="AA28" s="37"/>
      <c r="AB28" s="37"/>
    </row>
    <row r="29" spans="1:28" s="58" customFormat="1" ht="14.25" customHeight="1" x14ac:dyDescent="0.2">
      <c r="A29" s="59"/>
      <c r="B29" s="60"/>
      <c r="C29" s="61"/>
      <c r="D29" s="62"/>
      <c r="E29" s="63"/>
      <c r="F29" s="64"/>
      <c r="G29" s="63"/>
      <c r="H29" s="64"/>
      <c r="I29" s="63"/>
      <c r="J29" s="45"/>
      <c r="K29" s="45"/>
      <c r="L29" s="45"/>
      <c r="M29" s="65"/>
      <c r="N29" s="45"/>
      <c r="O29" s="65"/>
      <c r="P29" s="65"/>
      <c r="Q29" s="65"/>
      <c r="R29" s="146"/>
      <c r="S29" s="146"/>
      <c r="T29" s="146"/>
      <c r="U29" s="147"/>
      <c r="V29" s="147"/>
      <c r="W29" s="147"/>
      <c r="X29" s="147"/>
      <c r="Y29" s="147"/>
      <c r="Z29" s="147"/>
      <c r="AA29" s="147"/>
      <c r="AB29" s="147"/>
    </row>
    <row r="30" spans="1:28" s="58" customFormat="1" x14ac:dyDescent="0.2">
      <c r="A30" s="124">
        <v>2957</v>
      </c>
      <c r="B30" s="66" t="s">
        <v>68</v>
      </c>
      <c r="C30" s="66">
        <v>20</v>
      </c>
      <c r="D30" s="67">
        <f t="shared" ref="D30:D35" si="11">ROUND(E30*C30,1)</f>
        <v>698.9</v>
      </c>
      <c r="E30" s="49">
        <v>34.942999999999998</v>
      </c>
      <c r="F30" s="133">
        <v>458.7</v>
      </c>
      <c r="G30" s="130">
        <f t="shared" ref="G30:G35" si="12">F30/C30</f>
        <v>22.934999999999999</v>
      </c>
      <c r="H30" s="133">
        <v>445.4</v>
      </c>
      <c r="I30" s="49">
        <f t="shared" ref="I30:I35" si="13">H30/C30</f>
        <v>22.27</v>
      </c>
      <c r="J30" s="51">
        <f t="shared" ref="J30:J35" si="14">ROUND(K30*C30,1)</f>
        <v>452</v>
      </c>
      <c r="K30" s="130">
        <v>22.6</v>
      </c>
      <c r="L30" s="51">
        <f t="shared" ref="L30:L35" si="15">ROUND(M30*C30,1)</f>
        <v>457.2</v>
      </c>
      <c r="M30" s="130">
        <v>22.861000000000001</v>
      </c>
      <c r="N30" s="51">
        <f t="shared" ref="N30:N35" si="16">ROUND(O30*C30,1)</f>
        <v>465.2</v>
      </c>
      <c r="O30" s="130">
        <v>23.26</v>
      </c>
      <c r="P30" s="137">
        <f t="shared" ref="P30:T35" si="17">ROUND($C30*$G30*P$6,1)</f>
        <v>504.6</v>
      </c>
      <c r="Q30" s="137">
        <f t="shared" si="17"/>
        <v>619.20000000000005</v>
      </c>
      <c r="R30" s="137">
        <f t="shared" si="17"/>
        <v>688.1</v>
      </c>
      <c r="S30" s="137">
        <f t="shared" si="17"/>
        <v>917.4</v>
      </c>
      <c r="T30" s="137">
        <f t="shared" si="17"/>
        <v>986.2</v>
      </c>
      <c r="U30" s="143">
        <f t="shared" ref="U30:Y35" si="18">ROUND($C30*$I30*U$6,1)</f>
        <v>610.20000000000005</v>
      </c>
      <c r="V30" s="143">
        <f t="shared" si="18"/>
        <v>721.5</v>
      </c>
      <c r="W30" s="143">
        <f t="shared" si="18"/>
        <v>654.70000000000005</v>
      </c>
      <c r="X30" s="143">
        <f t="shared" si="18"/>
        <v>966.5</v>
      </c>
      <c r="Y30" s="143">
        <f t="shared" si="18"/>
        <v>1336.2</v>
      </c>
      <c r="Z30" s="143">
        <f t="shared" ref="Z30:AB35" si="19">ROUND($J30*Z$6,1)</f>
        <v>745.8</v>
      </c>
      <c r="AA30" s="143">
        <f t="shared" si="19"/>
        <v>949.2</v>
      </c>
      <c r="AB30" s="143">
        <f t="shared" si="19"/>
        <v>1356</v>
      </c>
    </row>
    <row r="31" spans="1:28" s="58" customFormat="1" x14ac:dyDescent="0.2">
      <c r="A31" s="124">
        <v>2968</v>
      </c>
      <c r="B31" s="66" t="s">
        <v>72</v>
      </c>
      <c r="C31" s="66">
        <v>26</v>
      </c>
      <c r="D31" s="67">
        <f t="shared" si="11"/>
        <v>908.5</v>
      </c>
      <c r="E31" s="49">
        <v>34.942999999999998</v>
      </c>
      <c r="F31" s="133">
        <v>596.4</v>
      </c>
      <c r="G31" s="130">
        <f t="shared" si="12"/>
        <v>22.938461538461539</v>
      </c>
      <c r="H31" s="133">
        <v>579.20000000000005</v>
      </c>
      <c r="I31" s="49">
        <f t="shared" si="13"/>
        <v>22.276923076923079</v>
      </c>
      <c r="J31" s="51">
        <f t="shared" si="14"/>
        <v>587.6</v>
      </c>
      <c r="K31" s="130">
        <v>22.6</v>
      </c>
      <c r="L31" s="51">
        <f t="shared" si="15"/>
        <v>594.4</v>
      </c>
      <c r="M31" s="130">
        <v>22.861000000000001</v>
      </c>
      <c r="N31" s="51">
        <f t="shared" si="16"/>
        <v>604.79999999999995</v>
      </c>
      <c r="O31" s="130">
        <v>23.26</v>
      </c>
      <c r="P31" s="137">
        <f t="shared" si="17"/>
        <v>656</v>
      </c>
      <c r="Q31" s="137">
        <f t="shared" si="17"/>
        <v>805.1</v>
      </c>
      <c r="R31" s="137">
        <f t="shared" si="17"/>
        <v>894.6</v>
      </c>
      <c r="S31" s="137">
        <f t="shared" si="17"/>
        <v>1192.8</v>
      </c>
      <c r="T31" s="137">
        <f t="shared" si="17"/>
        <v>1282.3</v>
      </c>
      <c r="U31" s="143">
        <f t="shared" si="18"/>
        <v>793.5</v>
      </c>
      <c r="V31" s="143">
        <f t="shared" si="18"/>
        <v>938.3</v>
      </c>
      <c r="W31" s="143">
        <f t="shared" si="18"/>
        <v>851.4</v>
      </c>
      <c r="X31" s="143">
        <f t="shared" si="18"/>
        <v>1256.9000000000001</v>
      </c>
      <c r="Y31" s="143">
        <f t="shared" si="18"/>
        <v>1737.6</v>
      </c>
      <c r="Z31" s="143">
        <f t="shared" si="19"/>
        <v>969.5</v>
      </c>
      <c r="AA31" s="143">
        <f t="shared" si="19"/>
        <v>1234</v>
      </c>
      <c r="AB31" s="143">
        <f t="shared" si="19"/>
        <v>1762.8</v>
      </c>
    </row>
    <row r="32" spans="1:28" s="58" customFormat="1" x14ac:dyDescent="0.2">
      <c r="A32" s="124">
        <v>2970</v>
      </c>
      <c r="B32" s="66" t="s">
        <v>71</v>
      </c>
      <c r="C32" s="66">
        <v>15</v>
      </c>
      <c r="D32" s="67">
        <f t="shared" si="11"/>
        <v>524.1</v>
      </c>
      <c r="E32" s="49">
        <v>34.942999999999998</v>
      </c>
      <c r="F32" s="133">
        <v>343.9</v>
      </c>
      <c r="G32" s="130">
        <f t="shared" si="12"/>
        <v>22.926666666666666</v>
      </c>
      <c r="H32" s="133">
        <v>334</v>
      </c>
      <c r="I32" s="49">
        <f t="shared" si="13"/>
        <v>22.266666666666666</v>
      </c>
      <c r="J32" s="51">
        <f t="shared" si="14"/>
        <v>339</v>
      </c>
      <c r="K32" s="130">
        <v>22.6</v>
      </c>
      <c r="L32" s="51">
        <f t="shared" si="15"/>
        <v>342.9</v>
      </c>
      <c r="M32" s="130">
        <v>22.861000000000001</v>
      </c>
      <c r="N32" s="51">
        <f t="shared" si="16"/>
        <v>348.9</v>
      </c>
      <c r="O32" s="130">
        <v>23.26</v>
      </c>
      <c r="P32" s="137">
        <f t="shared" si="17"/>
        <v>378.3</v>
      </c>
      <c r="Q32" s="137">
        <f t="shared" si="17"/>
        <v>464.3</v>
      </c>
      <c r="R32" s="137">
        <f t="shared" si="17"/>
        <v>515.9</v>
      </c>
      <c r="S32" s="137">
        <f t="shared" si="17"/>
        <v>687.8</v>
      </c>
      <c r="T32" s="137">
        <f t="shared" si="17"/>
        <v>739.4</v>
      </c>
      <c r="U32" s="143">
        <f t="shared" si="18"/>
        <v>457.6</v>
      </c>
      <c r="V32" s="143">
        <f t="shared" si="18"/>
        <v>541.1</v>
      </c>
      <c r="W32" s="143">
        <f t="shared" si="18"/>
        <v>491</v>
      </c>
      <c r="X32" s="143">
        <f t="shared" si="18"/>
        <v>724.8</v>
      </c>
      <c r="Y32" s="143">
        <f t="shared" si="18"/>
        <v>1002</v>
      </c>
      <c r="Z32" s="143">
        <f t="shared" si="19"/>
        <v>559.4</v>
      </c>
      <c r="AA32" s="143">
        <f t="shared" si="19"/>
        <v>711.9</v>
      </c>
      <c r="AB32" s="143">
        <f t="shared" si="19"/>
        <v>1017</v>
      </c>
    </row>
    <row r="33" spans="1:28" s="58" customFormat="1" x14ac:dyDescent="0.2">
      <c r="A33" s="124">
        <v>2973</v>
      </c>
      <c r="B33" s="66" t="s">
        <v>73</v>
      </c>
      <c r="C33" s="66">
        <v>20</v>
      </c>
      <c r="D33" s="67">
        <f t="shared" si="11"/>
        <v>698.9</v>
      </c>
      <c r="E33" s="49">
        <v>34.942999999999998</v>
      </c>
      <c r="F33" s="133">
        <v>458.6</v>
      </c>
      <c r="G33" s="130">
        <f t="shared" si="12"/>
        <v>22.93</v>
      </c>
      <c r="H33" s="133">
        <v>445.4</v>
      </c>
      <c r="I33" s="49">
        <f t="shared" si="13"/>
        <v>22.27</v>
      </c>
      <c r="J33" s="51">
        <f t="shared" si="14"/>
        <v>452</v>
      </c>
      <c r="K33" s="130">
        <v>22.6</v>
      </c>
      <c r="L33" s="51">
        <f t="shared" si="15"/>
        <v>457.2</v>
      </c>
      <c r="M33" s="130">
        <v>22.861000000000001</v>
      </c>
      <c r="N33" s="51">
        <f t="shared" si="16"/>
        <v>465.2</v>
      </c>
      <c r="O33" s="130">
        <v>23.26</v>
      </c>
      <c r="P33" s="137">
        <f t="shared" si="17"/>
        <v>504.5</v>
      </c>
      <c r="Q33" s="137">
        <f t="shared" si="17"/>
        <v>619.1</v>
      </c>
      <c r="R33" s="137">
        <f t="shared" si="17"/>
        <v>687.9</v>
      </c>
      <c r="S33" s="137">
        <f t="shared" si="17"/>
        <v>917.2</v>
      </c>
      <c r="T33" s="137">
        <f t="shared" si="17"/>
        <v>986</v>
      </c>
      <c r="U33" s="143">
        <f t="shared" si="18"/>
        <v>610.20000000000005</v>
      </c>
      <c r="V33" s="143">
        <f t="shared" si="18"/>
        <v>721.5</v>
      </c>
      <c r="W33" s="143">
        <f t="shared" si="18"/>
        <v>654.70000000000005</v>
      </c>
      <c r="X33" s="143">
        <f t="shared" si="18"/>
        <v>966.5</v>
      </c>
      <c r="Y33" s="143">
        <f t="shared" si="18"/>
        <v>1336.2</v>
      </c>
      <c r="Z33" s="143">
        <f t="shared" si="19"/>
        <v>745.8</v>
      </c>
      <c r="AA33" s="143">
        <f t="shared" si="19"/>
        <v>949.2</v>
      </c>
      <c r="AB33" s="143">
        <f t="shared" si="19"/>
        <v>1356</v>
      </c>
    </row>
    <row r="34" spans="1:28" s="58" customFormat="1" x14ac:dyDescent="0.2">
      <c r="A34" s="124">
        <v>2974</v>
      </c>
      <c r="B34" s="66" t="s">
        <v>69</v>
      </c>
      <c r="C34" s="66">
        <v>40</v>
      </c>
      <c r="D34" s="67">
        <f t="shared" si="11"/>
        <v>1397.7</v>
      </c>
      <c r="E34" s="49">
        <v>34.942999999999998</v>
      </c>
      <c r="F34" s="133">
        <v>917.1</v>
      </c>
      <c r="G34" s="130">
        <f t="shared" si="12"/>
        <v>22.927500000000002</v>
      </c>
      <c r="H34" s="133">
        <v>890.9</v>
      </c>
      <c r="I34" s="49">
        <f t="shared" si="13"/>
        <v>22.272500000000001</v>
      </c>
      <c r="J34" s="51">
        <f t="shared" si="14"/>
        <v>904</v>
      </c>
      <c r="K34" s="130">
        <v>22.6</v>
      </c>
      <c r="L34" s="51">
        <f t="shared" si="15"/>
        <v>914.4</v>
      </c>
      <c r="M34" s="130">
        <v>22.861000000000001</v>
      </c>
      <c r="N34" s="51">
        <f t="shared" si="16"/>
        <v>930.4</v>
      </c>
      <c r="O34" s="130">
        <v>23.26</v>
      </c>
      <c r="P34" s="137">
        <f t="shared" si="17"/>
        <v>1008.8</v>
      </c>
      <c r="Q34" s="137">
        <f t="shared" si="17"/>
        <v>1238.0999999999999</v>
      </c>
      <c r="R34" s="137">
        <f t="shared" si="17"/>
        <v>1375.7</v>
      </c>
      <c r="S34" s="137">
        <f t="shared" si="17"/>
        <v>1834.2</v>
      </c>
      <c r="T34" s="137">
        <f t="shared" si="17"/>
        <v>1971.8</v>
      </c>
      <c r="U34" s="143">
        <f t="shared" si="18"/>
        <v>1220.5</v>
      </c>
      <c r="V34" s="143">
        <f t="shared" si="18"/>
        <v>1443.3</v>
      </c>
      <c r="W34" s="143">
        <f t="shared" si="18"/>
        <v>1309.5999999999999</v>
      </c>
      <c r="X34" s="143">
        <f t="shared" si="18"/>
        <v>1933.3</v>
      </c>
      <c r="Y34" s="143">
        <f t="shared" si="18"/>
        <v>2672.7</v>
      </c>
      <c r="Z34" s="143">
        <f t="shared" si="19"/>
        <v>1491.6</v>
      </c>
      <c r="AA34" s="143">
        <f t="shared" si="19"/>
        <v>1898.4</v>
      </c>
      <c r="AB34" s="143">
        <f t="shared" si="19"/>
        <v>2712</v>
      </c>
    </row>
    <row r="35" spans="1:28" s="58" customFormat="1" x14ac:dyDescent="0.2">
      <c r="A35" s="124">
        <v>2975</v>
      </c>
      <c r="B35" s="66" t="s">
        <v>70</v>
      </c>
      <c r="C35" s="66">
        <v>60</v>
      </c>
      <c r="D35" s="67">
        <f t="shared" si="11"/>
        <v>2096.6</v>
      </c>
      <c r="E35" s="49">
        <v>34.942999999999998</v>
      </c>
      <c r="F35" s="133">
        <v>1375.9</v>
      </c>
      <c r="G35" s="130">
        <f t="shared" si="12"/>
        <v>22.931666666666668</v>
      </c>
      <c r="H35" s="133">
        <v>1336.1</v>
      </c>
      <c r="I35" s="49">
        <f t="shared" si="13"/>
        <v>22.268333333333331</v>
      </c>
      <c r="J35" s="51">
        <f t="shared" si="14"/>
        <v>1356</v>
      </c>
      <c r="K35" s="130">
        <v>22.6</v>
      </c>
      <c r="L35" s="51">
        <f t="shared" si="15"/>
        <v>1371.7</v>
      </c>
      <c r="M35" s="130">
        <v>22.861000000000001</v>
      </c>
      <c r="N35" s="51">
        <f t="shared" si="16"/>
        <v>1395.6</v>
      </c>
      <c r="O35" s="130">
        <v>23.26</v>
      </c>
      <c r="P35" s="137">
        <f t="shared" si="17"/>
        <v>1513.5</v>
      </c>
      <c r="Q35" s="137">
        <f t="shared" si="17"/>
        <v>1857.5</v>
      </c>
      <c r="R35" s="137">
        <f t="shared" si="17"/>
        <v>2063.9</v>
      </c>
      <c r="S35" s="137">
        <f t="shared" si="17"/>
        <v>2751.8</v>
      </c>
      <c r="T35" s="137">
        <f t="shared" si="17"/>
        <v>2958.2</v>
      </c>
      <c r="U35" s="143">
        <f t="shared" si="18"/>
        <v>1830.5</v>
      </c>
      <c r="V35" s="143">
        <f t="shared" si="18"/>
        <v>2164.5</v>
      </c>
      <c r="W35" s="143">
        <f t="shared" si="18"/>
        <v>1964.1</v>
      </c>
      <c r="X35" s="143">
        <f t="shared" si="18"/>
        <v>2899.3</v>
      </c>
      <c r="Y35" s="143">
        <f t="shared" si="18"/>
        <v>4008.3</v>
      </c>
      <c r="Z35" s="143">
        <f t="shared" si="19"/>
        <v>2237.4</v>
      </c>
      <c r="AA35" s="143">
        <f t="shared" si="19"/>
        <v>2847.6</v>
      </c>
      <c r="AB35" s="143">
        <f t="shared" si="19"/>
        <v>4068</v>
      </c>
    </row>
    <row r="36" spans="1:28" x14ac:dyDescent="0.2">
      <c r="A36" s="68"/>
      <c r="B36" s="69"/>
      <c r="C36" s="69"/>
      <c r="D36" s="70"/>
      <c r="E36" s="148"/>
      <c r="F36" s="149"/>
      <c r="G36" s="148"/>
      <c r="H36" s="150"/>
      <c r="I36" s="151"/>
      <c r="J36" s="149"/>
      <c r="K36" s="149"/>
      <c r="L36" s="152"/>
      <c r="M36" s="151"/>
      <c r="N36" s="153"/>
      <c r="O36" s="154"/>
      <c r="P36" s="154"/>
      <c r="Q36" s="154"/>
      <c r="R36" s="155"/>
      <c r="S36" s="155"/>
      <c r="T36" s="155"/>
      <c r="U36" s="156"/>
      <c r="V36" s="156"/>
      <c r="W36" s="156"/>
      <c r="X36" s="156"/>
      <c r="Y36" s="156"/>
      <c r="Z36" s="157"/>
      <c r="AA36" s="157"/>
      <c r="AB36" s="157"/>
    </row>
    <row r="37" spans="1:28" x14ac:dyDescent="0.2">
      <c r="A37" s="71" t="s">
        <v>31</v>
      </c>
      <c r="B37" s="72"/>
      <c r="C37" s="73"/>
      <c r="D37" s="74"/>
      <c r="E37" s="75"/>
      <c r="F37" s="75"/>
      <c r="G37" s="75"/>
      <c r="H37" s="74"/>
      <c r="I37" s="75"/>
      <c r="J37" s="74"/>
      <c r="K37" s="75"/>
      <c r="L37" s="76"/>
      <c r="M37" s="75"/>
      <c r="N37" s="75"/>
      <c r="O37" s="75"/>
      <c r="P37" s="75"/>
      <c r="Q37" s="75"/>
      <c r="R37" s="75"/>
      <c r="S37" s="75"/>
      <c r="T37" s="75"/>
      <c r="U37" s="72"/>
      <c r="V37" s="72"/>
      <c r="W37" s="72"/>
      <c r="X37" s="72"/>
      <c r="Y37" s="72"/>
      <c r="Z37" s="75"/>
      <c r="AA37" s="75"/>
      <c r="AB37" s="77"/>
    </row>
    <row r="38" spans="1:28" x14ac:dyDescent="0.2">
      <c r="A38" s="78"/>
      <c r="B38" s="79"/>
      <c r="C38" s="79"/>
      <c r="D38" s="80"/>
      <c r="E38" s="81"/>
      <c r="F38" s="81"/>
      <c r="G38" s="81"/>
      <c r="H38" s="80"/>
      <c r="I38" s="81"/>
      <c r="J38" s="80"/>
      <c r="K38" s="81"/>
      <c r="L38" s="82"/>
      <c r="M38" s="81"/>
      <c r="N38" s="81"/>
      <c r="O38" s="81"/>
      <c r="P38" s="81"/>
      <c r="Q38" s="81"/>
      <c r="R38" s="81"/>
      <c r="S38" s="81"/>
      <c r="T38" s="81"/>
      <c r="U38" s="79"/>
      <c r="V38" s="79"/>
      <c r="W38" s="79"/>
      <c r="X38" s="79"/>
      <c r="Y38" s="79"/>
      <c r="Z38" s="81"/>
      <c r="AA38" s="81"/>
      <c r="AB38" s="83"/>
    </row>
    <row r="39" spans="1:28" ht="12.75" customHeight="1" x14ac:dyDescent="0.2">
      <c r="A39" s="164" t="s">
        <v>47</v>
      </c>
      <c r="B39" s="165"/>
      <c r="C39" s="165"/>
      <c r="D39" s="165"/>
      <c r="E39" s="165"/>
      <c r="F39" s="165"/>
      <c r="G39" s="165"/>
      <c r="H39" s="165"/>
      <c r="I39" s="165"/>
      <c r="J39" s="165"/>
      <c r="K39" s="165"/>
      <c r="L39" s="165"/>
      <c r="M39" s="165"/>
      <c r="N39" s="165"/>
      <c r="O39" s="165"/>
      <c r="P39" s="160"/>
      <c r="Q39" s="160"/>
      <c r="R39" s="160"/>
      <c r="S39" s="160"/>
      <c r="T39" s="160"/>
      <c r="U39" s="79"/>
      <c r="V39" s="79"/>
      <c r="W39" s="79"/>
      <c r="X39" s="79"/>
      <c r="Y39" s="79"/>
      <c r="Z39" s="81"/>
      <c r="AA39" s="81"/>
      <c r="AB39" s="83"/>
    </row>
    <row r="40" spans="1:28" x14ac:dyDescent="0.2">
      <c r="A40" s="84" t="s">
        <v>48</v>
      </c>
      <c r="B40" s="85"/>
      <c r="C40" s="79"/>
      <c r="D40" s="80"/>
      <c r="E40" s="81"/>
      <c r="F40" s="81"/>
      <c r="G40" s="81"/>
      <c r="H40" s="80"/>
      <c r="I40" s="81"/>
      <c r="J40" s="80"/>
      <c r="K40" s="81"/>
      <c r="L40" s="82"/>
      <c r="M40" s="81"/>
      <c r="N40" s="81"/>
      <c r="O40" s="81"/>
      <c r="P40" s="160"/>
      <c r="Q40" s="160"/>
      <c r="R40" s="160"/>
      <c r="S40" s="160"/>
      <c r="T40" s="160"/>
      <c r="U40" s="79"/>
      <c r="V40" s="79"/>
      <c r="W40" s="79"/>
      <c r="X40" s="79"/>
      <c r="Y40" s="79"/>
      <c r="Z40" s="81"/>
      <c r="AA40" s="81"/>
      <c r="AB40" s="83"/>
    </row>
    <row r="41" spans="1:28" s="86" customFormat="1" x14ac:dyDescent="0.2">
      <c r="A41" s="84" t="s">
        <v>49</v>
      </c>
      <c r="B41" s="85"/>
      <c r="C41" s="79"/>
      <c r="D41" s="80"/>
      <c r="E41" s="81"/>
      <c r="F41" s="81"/>
      <c r="G41" s="81"/>
      <c r="H41" s="80"/>
      <c r="I41" s="81"/>
      <c r="J41" s="80"/>
      <c r="K41" s="81"/>
      <c r="L41" s="82"/>
      <c r="M41" s="81"/>
      <c r="N41" s="81"/>
      <c r="O41" s="81"/>
      <c r="P41" s="81"/>
      <c r="Q41" s="81"/>
      <c r="R41" s="81"/>
      <c r="S41" s="81"/>
      <c r="T41" s="81"/>
      <c r="U41" s="79"/>
      <c r="V41" s="79"/>
      <c r="W41" s="79"/>
      <c r="X41" s="79"/>
      <c r="Y41" s="79"/>
      <c r="Z41" s="81"/>
      <c r="AA41" s="81"/>
      <c r="AB41" s="83"/>
    </row>
    <row r="42" spans="1:28" x14ac:dyDescent="0.2">
      <c r="A42" s="84" t="s">
        <v>83</v>
      </c>
      <c r="B42" s="85"/>
      <c r="C42" s="79"/>
      <c r="D42" s="80"/>
      <c r="E42" s="81"/>
      <c r="F42" s="81"/>
      <c r="G42" s="81"/>
      <c r="H42" s="80"/>
      <c r="I42" s="81"/>
      <c r="J42" s="80"/>
      <c r="K42" s="81"/>
      <c r="L42" s="82"/>
      <c r="M42" s="81"/>
      <c r="N42" s="81"/>
      <c r="O42" s="81"/>
      <c r="P42" s="81"/>
      <c r="Q42" s="81"/>
      <c r="R42" s="81"/>
      <c r="S42" s="81"/>
      <c r="T42" s="81"/>
      <c r="U42" s="79"/>
      <c r="V42" s="79"/>
      <c r="W42" s="79"/>
      <c r="X42" s="79"/>
      <c r="Y42" s="79"/>
      <c r="Z42" s="81"/>
      <c r="AA42" s="81"/>
      <c r="AB42" s="83"/>
    </row>
    <row r="43" spans="1:28" x14ac:dyDescent="0.2">
      <c r="A43" s="84" t="s">
        <v>84</v>
      </c>
      <c r="B43" s="85"/>
      <c r="C43" s="79"/>
      <c r="D43" s="80"/>
      <c r="E43" s="81"/>
      <c r="F43" s="81"/>
      <c r="G43" s="81"/>
      <c r="H43" s="80"/>
      <c r="I43" s="81"/>
      <c r="J43" s="80"/>
      <c r="K43" s="81"/>
      <c r="L43" s="82"/>
      <c r="M43" s="81"/>
      <c r="N43" s="81"/>
      <c r="O43" s="81"/>
      <c r="P43" s="81"/>
      <c r="Q43" s="81"/>
      <c r="R43" s="81"/>
      <c r="S43" s="81"/>
      <c r="T43" s="81"/>
      <c r="U43" s="79"/>
      <c r="V43" s="79"/>
      <c r="W43" s="79"/>
      <c r="X43" s="79"/>
      <c r="Y43" s="79"/>
      <c r="Z43" s="81"/>
      <c r="AA43" s="81"/>
      <c r="AB43" s="83"/>
    </row>
    <row r="44" spans="1:28" x14ac:dyDescent="0.2">
      <c r="A44" s="84" t="s">
        <v>85</v>
      </c>
      <c r="B44" s="85"/>
      <c r="C44" s="79"/>
      <c r="D44" s="80"/>
      <c r="E44" s="81"/>
      <c r="F44" s="81"/>
      <c r="G44" s="81"/>
      <c r="H44" s="80"/>
      <c r="I44" s="81"/>
      <c r="J44" s="80"/>
      <c r="K44" s="81"/>
      <c r="L44" s="82"/>
      <c r="M44" s="81"/>
      <c r="N44" s="81"/>
      <c r="O44" s="81"/>
      <c r="P44" s="81"/>
      <c r="Q44" s="81"/>
      <c r="R44" s="81"/>
      <c r="S44" s="81"/>
      <c r="T44" s="81"/>
      <c r="U44" s="79"/>
      <c r="V44" s="79"/>
      <c r="W44" s="79"/>
      <c r="X44" s="79"/>
      <c r="Y44" s="79"/>
      <c r="Z44" s="81"/>
      <c r="AA44" s="81"/>
      <c r="AB44" s="83"/>
    </row>
    <row r="45" spans="1:28" x14ac:dyDescent="0.2">
      <c r="A45" s="84" t="s">
        <v>86</v>
      </c>
      <c r="B45" s="85"/>
      <c r="C45" s="79"/>
      <c r="D45" s="80"/>
      <c r="E45" s="81"/>
      <c r="F45" s="81"/>
      <c r="G45" s="81"/>
      <c r="H45" s="80"/>
      <c r="I45" s="81"/>
      <c r="J45" s="80"/>
      <c r="K45" s="81"/>
      <c r="L45" s="82"/>
      <c r="M45" s="81"/>
      <c r="N45" s="81"/>
      <c r="O45" s="81"/>
      <c r="P45" s="81"/>
      <c r="Q45" s="81"/>
      <c r="R45" s="81"/>
      <c r="S45" s="81"/>
      <c r="T45" s="81"/>
      <c r="U45" s="79"/>
      <c r="V45" s="79"/>
      <c r="W45" s="79"/>
      <c r="X45" s="79"/>
      <c r="Y45" s="79"/>
      <c r="Z45" s="81"/>
      <c r="AA45" s="81"/>
      <c r="AB45" s="83"/>
    </row>
    <row r="46" spans="1:28" x14ac:dyDescent="0.2">
      <c r="A46" s="84" t="s">
        <v>87</v>
      </c>
      <c r="B46" s="85"/>
      <c r="C46" s="79"/>
      <c r="D46" s="80"/>
      <c r="E46" s="81"/>
      <c r="F46" s="81"/>
      <c r="G46" s="81"/>
      <c r="H46" s="80"/>
      <c r="I46" s="81"/>
      <c r="J46" s="80"/>
      <c r="K46" s="81"/>
      <c r="L46" s="82"/>
      <c r="M46" s="81"/>
      <c r="N46" s="81"/>
      <c r="O46" s="81"/>
      <c r="P46" s="81"/>
      <c r="Q46" s="81"/>
      <c r="R46" s="81"/>
      <c r="S46" s="81"/>
      <c r="T46" s="81"/>
      <c r="U46" s="79"/>
      <c r="V46" s="79"/>
      <c r="W46" s="79"/>
      <c r="X46" s="79"/>
      <c r="Y46" s="79"/>
      <c r="Z46" s="81"/>
      <c r="AA46" s="81"/>
      <c r="AB46" s="83"/>
    </row>
    <row r="47" spans="1:28" x14ac:dyDescent="0.2">
      <c r="A47" s="84" t="s">
        <v>88</v>
      </c>
      <c r="B47" s="85"/>
      <c r="C47" s="79"/>
      <c r="D47" s="80"/>
      <c r="E47" s="81"/>
      <c r="F47" s="81"/>
      <c r="G47" s="81"/>
      <c r="H47" s="80"/>
      <c r="I47" s="81"/>
      <c r="J47" s="80"/>
      <c r="K47" s="81"/>
      <c r="L47" s="82"/>
      <c r="M47" s="81"/>
      <c r="N47" s="81"/>
      <c r="O47" s="81"/>
      <c r="P47" s="81"/>
      <c r="Q47" s="81"/>
      <c r="R47" s="81"/>
      <c r="S47" s="81"/>
      <c r="T47" s="81"/>
      <c r="U47" s="79"/>
      <c r="V47" s="79"/>
      <c r="W47" s="79"/>
      <c r="X47" s="79"/>
      <c r="Y47" s="79"/>
      <c r="Z47" s="81"/>
      <c r="AA47" s="81"/>
      <c r="AB47" s="83"/>
    </row>
    <row r="48" spans="1:28" x14ac:dyDescent="0.2">
      <c r="A48" s="84" t="s">
        <v>89</v>
      </c>
      <c r="B48" s="85"/>
      <c r="C48" s="79"/>
      <c r="D48" s="80"/>
      <c r="E48" s="81"/>
      <c r="F48" s="81"/>
      <c r="G48" s="81"/>
      <c r="H48" s="80"/>
      <c r="I48" s="81"/>
      <c r="J48" s="80"/>
      <c r="K48" s="81"/>
      <c r="L48" s="82"/>
      <c r="M48" s="81"/>
      <c r="N48" s="81"/>
      <c r="O48" s="81"/>
      <c r="P48" s="81"/>
      <c r="Q48" s="81"/>
      <c r="R48" s="81"/>
      <c r="S48" s="81"/>
      <c r="T48" s="81"/>
      <c r="U48" s="79"/>
      <c r="V48" s="79"/>
      <c r="W48" s="79"/>
      <c r="X48" s="79"/>
      <c r="Y48" s="79"/>
      <c r="Z48" s="81"/>
      <c r="AA48" s="81"/>
      <c r="AB48" s="83"/>
    </row>
    <row r="49" spans="1:28" x14ac:dyDescent="0.2">
      <c r="A49" s="84" t="s">
        <v>90</v>
      </c>
      <c r="B49" s="85"/>
      <c r="C49" s="79"/>
      <c r="D49" s="80"/>
      <c r="E49" s="81"/>
      <c r="F49" s="81"/>
      <c r="G49" s="81"/>
      <c r="H49" s="80"/>
      <c r="I49" s="81"/>
      <c r="J49" s="80"/>
      <c r="K49" s="81"/>
      <c r="L49" s="82"/>
      <c r="M49" s="81"/>
      <c r="N49" s="81"/>
      <c r="O49" s="81"/>
      <c r="P49" s="81"/>
      <c r="Q49" s="81"/>
      <c r="R49" s="81"/>
      <c r="S49" s="81"/>
      <c r="T49" s="81"/>
      <c r="U49" s="79"/>
      <c r="V49" s="79"/>
      <c r="W49" s="79"/>
      <c r="X49" s="79"/>
      <c r="Y49" s="79"/>
      <c r="Z49" s="81"/>
      <c r="AA49" s="81"/>
      <c r="AB49" s="83"/>
    </row>
    <row r="50" spans="1:28" x14ac:dyDescent="0.2">
      <c r="A50" s="87" t="s">
        <v>50</v>
      </c>
      <c r="B50" s="88"/>
      <c r="C50" s="88"/>
      <c r="D50" s="89"/>
      <c r="E50" s="90"/>
      <c r="F50" s="90"/>
      <c r="G50" s="90"/>
      <c r="H50" s="89"/>
      <c r="I50" s="90"/>
      <c r="J50" s="89"/>
      <c r="K50" s="90"/>
      <c r="L50" s="91"/>
      <c r="M50" s="90"/>
      <c r="N50" s="90"/>
      <c r="O50" s="90"/>
      <c r="P50" s="90"/>
      <c r="Q50" s="90"/>
      <c r="R50" s="90"/>
      <c r="S50" s="90"/>
      <c r="T50" s="90"/>
      <c r="U50" s="88"/>
      <c r="V50" s="88"/>
      <c r="W50" s="88"/>
      <c r="X50" s="88"/>
      <c r="Y50" s="88"/>
      <c r="Z50" s="90"/>
      <c r="AA50" s="90"/>
      <c r="AB50" s="92"/>
    </row>
    <row r="51" spans="1:28" x14ac:dyDescent="0.2">
      <c r="A51" s="87" t="s">
        <v>46</v>
      </c>
      <c r="B51" s="88"/>
      <c r="C51" s="88"/>
      <c r="D51" s="89"/>
      <c r="E51" s="90"/>
      <c r="F51" s="90"/>
      <c r="G51" s="90"/>
      <c r="H51" s="89"/>
      <c r="I51" s="90"/>
      <c r="J51" s="89"/>
      <c r="K51" s="90"/>
      <c r="L51" s="91"/>
      <c r="M51" s="90"/>
      <c r="N51" s="90"/>
      <c r="O51" s="90"/>
      <c r="P51" s="90"/>
      <c r="Q51" s="90"/>
      <c r="R51" s="90"/>
      <c r="S51" s="90"/>
      <c r="T51" s="90"/>
      <c r="U51" s="88"/>
      <c r="V51" s="88"/>
      <c r="W51" s="88"/>
      <c r="X51" s="88"/>
      <c r="Y51" s="88"/>
      <c r="Z51" s="90"/>
      <c r="AA51" s="90"/>
      <c r="AB51" s="92"/>
    </row>
    <row r="52" spans="1:28" x14ac:dyDescent="0.2">
      <c r="A52" s="122" t="s">
        <v>51</v>
      </c>
      <c r="B52" s="88"/>
      <c r="C52" s="88"/>
      <c r="D52" s="89"/>
      <c r="E52" s="90"/>
      <c r="F52" s="89"/>
      <c r="G52" s="90"/>
      <c r="H52" s="89"/>
      <c r="I52" s="90"/>
      <c r="J52" s="89"/>
      <c r="K52" s="90"/>
      <c r="L52" s="91"/>
      <c r="M52" s="90"/>
      <c r="N52" s="90"/>
      <c r="O52" s="90"/>
      <c r="P52" s="90"/>
      <c r="Q52" s="90"/>
      <c r="R52" s="90"/>
      <c r="S52" s="90"/>
      <c r="T52" s="90"/>
      <c r="U52" s="88"/>
      <c r="V52" s="88"/>
      <c r="W52" s="88"/>
      <c r="X52" s="88"/>
      <c r="Y52" s="88"/>
      <c r="Z52" s="90"/>
      <c r="AA52" s="90"/>
      <c r="AB52" s="92"/>
    </row>
    <row r="53" spans="1:28" s="86" customFormat="1" x14ac:dyDescent="0.2">
      <c r="A53" s="93"/>
      <c r="B53" s="94"/>
      <c r="C53" s="94"/>
      <c r="D53" s="95"/>
      <c r="E53" s="96"/>
      <c r="F53" s="95"/>
      <c r="G53" s="96"/>
      <c r="H53" s="95"/>
      <c r="I53" s="96"/>
      <c r="J53" s="95"/>
      <c r="K53" s="96"/>
      <c r="L53" s="97"/>
      <c r="M53" s="96"/>
      <c r="N53" s="96"/>
      <c r="O53" s="96"/>
      <c r="P53" s="96"/>
      <c r="Q53" s="96"/>
      <c r="R53" s="96"/>
      <c r="S53" s="96"/>
      <c r="T53" s="96"/>
      <c r="U53" s="94"/>
      <c r="V53" s="94"/>
      <c r="W53" s="94"/>
      <c r="X53" s="94"/>
      <c r="Y53" s="94"/>
      <c r="Z53" s="96"/>
      <c r="AA53" s="96"/>
      <c r="AB53" s="98"/>
    </row>
    <row r="54" spans="1:28" s="86" customFormat="1" x14ac:dyDescent="0.2">
      <c r="A54" s="99" t="s">
        <v>23</v>
      </c>
      <c r="B54" s="100"/>
      <c r="C54" s="101"/>
      <c r="D54" s="102"/>
      <c r="E54" s="103"/>
      <c r="F54" s="102"/>
      <c r="G54" s="103"/>
      <c r="H54" s="102"/>
      <c r="I54" s="103"/>
      <c r="J54" s="102"/>
      <c r="K54" s="103"/>
      <c r="L54" s="104"/>
      <c r="M54" s="103"/>
      <c r="N54" s="103"/>
      <c r="O54" s="103"/>
      <c r="P54" s="103"/>
      <c r="Q54" s="103"/>
      <c r="R54" s="103"/>
      <c r="S54" s="103"/>
      <c r="T54" s="103"/>
      <c r="U54" s="100"/>
      <c r="V54" s="100"/>
      <c r="W54" s="100"/>
      <c r="X54" s="100"/>
      <c r="Y54" s="100"/>
      <c r="Z54" s="103"/>
      <c r="AA54" s="103"/>
      <c r="AB54" s="105"/>
    </row>
    <row r="55" spans="1:28" x14ac:dyDescent="0.2">
      <c r="A55" s="106" t="s">
        <v>33</v>
      </c>
      <c r="B55" s="107"/>
      <c r="C55" s="107"/>
      <c r="D55" s="107"/>
      <c r="E55" s="107"/>
      <c r="F55" s="132"/>
      <c r="G55" s="107"/>
      <c r="H55" s="107"/>
      <c r="I55" s="107"/>
      <c r="J55" s="107"/>
      <c r="K55" s="107"/>
      <c r="L55" s="108"/>
      <c r="M55" s="107"/>
      <c r="N55" s="107"/>
      <c r="O55" s="107"/>
      <c r="P55" s="107"/>
      <c r="Q55" s="107"/>
      <c r="R55" s="107"/>
      <c r="S55" s="107"/>
      <c r="T55" s="107"/>
      <c r="U55" s="107"/>
      <c r="V55" s="107"/>
      <c r="W55" s="107"/>
      <c r="X55" s="107"/>
      <c r="Y55" s="107"/>
      <c r="Z55" s="107"/>
      <c r="AA55" s="107"/>
      <c r="AB55" s="109"/>
    </row>
    <row r="56" spans="1:28" x14ac:dyDescent="0.2">
      <c r="A56" s="110"/>
      <c r="B56" s="111"/>
      <c r="C56" s="112"/>
      <c r="D56" s="113"/>
      <c r="E56" s="114"/>
      <c r="F56" s="113"/>
      <c r="G56" s="114"/>
      <c r="H56" s="113"/>
      <c r="I56" s="114"/>
      <c r="J56" s="113"/>
      <c r="K56" s="114"/>
      <c r="L56" s="115"/>
      <c r="M56" s="114"/>
      <c r="N56" s="114"/>
      <c r="O56" s="114"/>
      <c r="P56" s="114"/>
      <c r="Q56" s="114"/>
      <c r="R56" s="114"/>
      <c r="S56" s="114"/>
      <c r="T56" s="114"/>
      <c r="U56" s="111"/>
      <c r="V56" s="111"/>
      <c r="W56" s="111"/>
      <c r="X56" s="111"/>
      <c r="Y56" s="111"/>
      <c r="Z56" s="114"/>
      <c r="AA56" s="114"/>
      <c r="AB56" s="116"/>
    </row>
    <row r="57" spans="1:28" x14ac:dyDescent="0.2">
      <c r="A57" s="99" t="s">
        <v>37</v>
      </c>
      <c r="B57" s="100"/>
      <c r="C57" s="101"/>
      <c r="D57" s="102"/>
      <c r="E57" s="103"/>
      <c r="F57" s="102"/>
      <c r="G57" s="103"/>
      <c r="H57" s="102"/>
      <c r="I57" s="103"/>
      <c r="J57" s="102"/>
      <c r="K57" s="103"/>
      <c r="L57" s="104"/>
      <c r="M57" s="103"/>
      <c r="N57" s="103"/>
      <c r="O57" s="103"/>
      <c r="P57" s="103"/>
      <c r="Q57" s="103"/>
      <c r="R57" s="103"/>
      <c r="S57" s="103"/>
      <c r="T57" s="103"/>
      <c r="U57" s="100"/>
      <c r="V57" s="100"/>
      <c r="W57" s="100"/>
      <c r="X57" s="100"/>
      <c r="Y57" s="100"/>
      <c r="Z57" s="103"/>
      <c r="AA57" s="103"/>
      <c r="AB57" s="105"/>
    </row>
    <row r="58" spans="1:28" x14ac:dyDescent="0.2">
      <c r="A58" s="106" t="s">
        <v>38</v>
      </c>
      <c r="B58" s="107"/>
      <c r="C58" s="107"/>
      <c r="D58" s="107"/>
      <c r="E58" s="107"/>
      <c r="F58" s="132"/>
      <c r="G58" s="107"/>
      <c r="H58" s="107"/>
      <c r="I58" s="107"/>
      <c r="J58" s="107"/>
      <c r="K58" s="107"/>
      <c r="L58" s="108"/>
      <c r="M58" s="107"/>
      <c r="N58" s="107"/>
      <c r="O58" s="107"/>
      <c r="P58" s="107"/>
      <c r="Q58" s="107"/>
      <c r="R58" s="107"/>
      <c r="S58" s="107"/>
      <c r="T58" s="107"/>
      <c r="U58" s="107"/>
      <c r="V58" s="107"/>
      <c r="W58" s="107"/>
      <c r="X58" s="107"/>
      <c r="Y58" s="107"/>
      <c r="Z58" s="107"/>
      <c r="AA58" s="107"/>
      <c r="AB58" s="109"/>
    </row>
    <row r="59" spans="1:28" x14ac:dyDescent="0.2">
      <c r="A59" s="106" t="s">
        <v>39</v>
      </c>
      <c r="B59" s="107"/>
      <c r="C59" s="107"/>
      <c r="D59" s="107"/>
      <c r="E59" s="107"/>
      <c r="F59" s="132"/>
      <c r="G59" s="107"/>
      <c r="H59" s="107"/>
      <c r="I59" s="107"/>
      <c r="J59" s="107"/>
      <c r="K59" s="107"/>
      <c r="L59" s="108"/>
      <c r="M59" s="107"/>
      <c r="N59" s="107"/>
      <c r="O59" s="107"/>
      <c r="P59" s="107"/>
      <c r="Q59" s="107"/>
      <c r="R59" s="107"/>
      <c r="S59" s="107"/>
      <c r="T59" s="107"/>
      <c r="U59" s="107"/>
      <c r="V59" s="107"/>
      <c r="W59" s="107"/>
      <c r="X59" s="107"/>
      <c r="Y59" s="107"/>
      <c r="Z59" s="107"/>
      <c r="AA59" s="107"/>
      <c r="AB59" s="109"/>
    </row>
    <row r="60" spans="1:28" x14ac:dyDescent="0.2">
      <c r="A60" s="106" t="s">
        <v>40</v>
      </c>
      <c r="B60" s="107"/>
      <c r="C60" s="107"/>
      <c r="D60" s="107"/>
      <c r="E60" s="107"/>
      <c r="F60" s="132"/>
      <c r="G60" s="107"/>
      <c r="H60" s="107"/>
      <c r="I60" s="107"/>
      <c r="J60" s="107"/>
      <c r="K60" s="107"/>
      <c r="L60" s="108"/>
      <c r="M60" s="107"/>
      <c r="N60" s="107"/>
      <c r="O60" s="107"/>
      <c r="P60" s="107"/>
      <c r="Q60" s="107"/>
      <c r="R60" s="107"/>
      <c r="S60" s="107"/>
      <c r="T60" s="107"/>
      <c r="U60" s="107"/>
      <c r="V60" s="107"/>
      <c r="W60" s="107"/>
      <c r="X60" s="107"/>
      <c r="Y60" s="107"/>
      <c r="Z60" s="107"/>
      <c r="AA60" s="107"/>
      <c r="AB60" s="109"/>
    </row>
    <row r="61" spans="1:28" x14ac:dyDescent="0.2">
      <c r="A61" s="106" t="s">
        <v>41</v>
      </c>
      <c r="B61" s="107"/>
      <c r="C61" s="107"/>
      <c r="D61" s="107"/>
      <c r="E61" s="107"/>
      <c r="F61" s="132"/>
      <c r="G61" s="107"/>
      <c r="H61" s="107"/>
      <c r="I61" s="107"/>
      <c r="J61" s="107"/>
      <c r="K61" s="107"/>
      <c r="L61" s="108"/>
      <c r="M61" s="107"/>
      <c r="N61" s="107"/>
      <c r="O61" s="107"/>
      <c r="P61" s="107"/>
      <c r="Q61" s="107"/>
      <c r="R61" s="107"/>
      <c r="S61" s="107"/>
      <c r="T61" s="107"/>
      <c r="U61" s="107"/>
      <c r="V61" s="107"/>
      <c r="W61" s="107"/>
      <c r="X61" s="107"/>
      <c r="Y61" s="107"/>
      <c r="Z61" s="107"/>
      <c r="AA61" s="107"/>
      <c r="AB61" s="109"/>
    </row>
    <row r="62" spans="1:28" x14ac:dyDescent="0.2">
      <c r="A62" s="106" t="s">
        <v>42</v>
      </c>
      <c r="B62" s="107"/>
      <c r="C62" s="107"/>
      <c r="D62" s="107"/>
      <c r="E62" s="107"/>
      <c r="F62" s="132"/>
      <c r="G62" s="107"/>
      <c r="H62" s="107"/>
      <c r="I62" s="107"/>
      <c r="J62" s="107"/>
      <c r="K62" s="107"/>
      <c r="L62" s="108"/>
      <c r="M62" s="107"/>
      <c r="N62" s="107"/>
      <c r="O62" s="107"/>
      <c r="P62" s="107"/>
      <c r="Q62" s="107"/>
      <c r="R62" s="107"/>
      <c r="S62" s="107"/>
      <c r="T62" s="107"/>
      <c r="U62" s="107"/>
      <c r="V62" s="107"/>
      <c r="W62" s="107"/>
      <c r="X62" s="107"/>
      <c r="Y62" s="107"/>
      <c r="Z62" s="107"/>
      <c r="AA62" s="107"/>
      <c r="AB62" s="109"/>
    </row>
    <row r="63" spans="1:28" x14ac:dyDescent="0.2">
      <c r="A63" s="106" t="s">
        <v>43</v>
      </c>
      <c r="B63" s="107"/>
      <c r="C63" s="107"/>
      <c r="D63" s="107"/>
      <c r="E63" s="107"/>
      <c r="F63" s="132"/>
      <c r="G63" s="107"/>
      <c r="H63" s="107"/>
      <c r="I63" s="107"/>
      <c r="J63" s="107"/>
      <c r="K63" s="107"/>
      <c r="L63" s="108"/>
      <c r="M63" s="107"/>
      <c r="N63" s="107"/>
      <c r="O63" s="107"/>
      <c r="P63" s="107"/>
      <c r="Q63" s="107"/>
      <c r="R63" s="107"/>
      <c r="S63" s="107"/>
      <c r="T63" s="107"/>
      <c r="U63" s="107"/>
      <c r="V63" s="107"/>
      <c r="W63" s="107"/>
      <c r="X63" s="107"/>
      <c r="Y63" s="107"/>
      <c r="Z63" s="107"/>
      <c r="AA63" s="107"/>
      <c r="AB63" s="109"/>
    </row>
    <row r="64" spans="1:28" x14ac:dyDescent="0.2">
      <c r="A64" s="110"/>
      <c r="B64" s="111"/>
      <c r="C64" s="112"/>
      <c r="D64" s="113"/>
      <c r="E64" s="114"/>
      <c r="F64" s="113"/>
      <c r="G64" s="114"/>
      <c r="H64" s="113"/>
      <c r="I64" s="114"/>
      <c r="J64" s="113"/>
      <c r="K64" s="114"/>
      <c r="L64" s="115"/>
      <c r="M64" s="114"/>
      <c r="N64" s="114"/>
      <c r="O64" s="114"/>
      <c r="P64" s="114"/>
      <c r="Q64" s="114"/>
      <c r="R64" s="114"/>
      <c r="S64" s="114"/>
      <c r="T64" s="114"/>
      <c r="U64" s="111"/>
      <c r="V64" s="111"/>
      <c r="W64" s="111"/>
      <c r="X64" s="111"/>
      <c r="Y64" s="111"/>
      <c r="Z64" s="114"/>
      <c r="AA64" s="114"/>
      <c r="AB64" s="116"/>
    </row>
    <row r="65" spans="1:28" x14ac:dyDescent="0.2">
      <c r="B65" s="117"/>
      <c r="C65" s="79"/>
      <c r="D65" s="80"/>
      <c r="E65" s="81"/>
      <c r="F65" s="80"/>
      <c r="G65" s="81"/>
      <c r="H65" s="118"/>
      <c r="I65" s="119"/>
      <c r="J65" s="82"/>
      <c r="K65" s="81"/>
      <c r="L65" s="80"/>
      <c r="M65" s="81"/>
      <c r="N65" s="81"/>
      <c r="O65" s="81"/>
      <c r="P65" s="81"/>
      <c r="Q65" s="81"/>
      <c r="R65" s="81"/>
      <c r="S65" s="81"/>
      <c r="T65" s="81"/>
      <c r="U65" s="79"/>
      <c r="V65" s="79"/>
      <c r="W65" s="79"/>
      <c r="X65" s="79"/>
      <c r="Y65" s="79"/>
      <c r="Z65" s="81"/>
      <c r="AA65" s="81"/>
      <c r="AB65" s="81"/>
    </row>
    <row r="66" spans="1:28" x14ac:dyDescent="0.2">
      <c r="A66" s="4"/>
      <c r="B66" s="79"/>
      <c r="C66" s="120"/>
      <c r="D66" s="80"/>
      <c r="E66" s="81"/>
      <c r="F66" s="80"/>
      <c r="G66" s="81"/>
      <c r="H66" s="80"/>
      <c r="I66" s="81"/>
      <c r="J66" s="80"/>
      <c r="K66" s="80"/>
      <c r="L66" s="80"/>
      <c r="M66" s="81"/>
      <c r="N66" s="81"/>
      <c r="O66" s="81"/>
      <c r="P66" s="81"/>
      <c r="Q66" s="81"/>
      <c r="R66" s="81"/>
      <c r="S66" s="81"/>
      <c r="T66" s="81"/>
      <c r="U66" s="79"/>
      <c r="V66" s="79"/>
      <c r="W66" s="79"/>
      <c r="X66" s="79"/>
      <c r="Y66" s="79"/>
      <c r="Z66" s="80"/>
      <c r="AA66" s="80"/>
      <c r="AB66" s="80"/>
    </row>
    <row r="67" spans="1:28" x14ac:dyDescent="0.2">
      <c r="I67" s="121"/>
    </row>
    <row r="68" spans="1:28" x14ac:dyDescent="0.2">
      <c r="I68" s="121"/>
    </row>
    <row r="69" spans="1:28" x14ac:dyDescent="0.2">
      <c r="I69" s="121"/>
    </row>
    <row r="70" spans="1:28" x14ac:dyDescent="0.2">
      <c r="I70" s="121"/>
    </row>
    <row r="71" spans="1:28" x14ac:dyDescent="0.2">
      <c r="I71" s="121"/>
    </row>
    <row r="72" spans="1:28" x14ac:dyDescent="0.2">
      <c r="I72" s="121"/>
    </row>
    <row r="73" spans="1:28" x14ac:dyDescent="0.2">
      <c r="I73" s="121"/>
    </row>
    <row r="74" spans="1:28" x14ac:dyDescent="0.2">
      <c r="I74" s="121"/>
    </row>
    <row r="75" spans="1:28" x14ac:dyDescent="0.2">
      <c r="I75" s="121"/>
    </row>
    <row r="76" spans="1:28" x14ac:dyDescent="0.2">
      <c r="I76" s="121"/>
    </row>
    <row r="77" spans="1:28" x14ac:dyDescent="0.2">
      <c r="I77" s="121"/>
    </row>
    <row r="78" spans="1:28" x14ac:dyDescent="0.2">
      <c r="I78" s="121"/>
    </row>
    <row r="79" spans="1:28" x14ac:dyDescent="0.2">
      <c r="I79" s="121"/>
    </row>
    <row r="80" spans="1:28" x14ac:dyDescent="0.2">
      <c r="I80" s="121"/>
    </row>
    <row r="81" spans="9:9" x14ac:dyDescent="0.2">
      <c r="I81" s="121"/>
    </row>
    <row r="82" spans="9:9" x14ac:dyDescent="0.2">
      <c r="I82" s="121"/>
    </row>
    <row r="83" spans="9:9" x14ac:dyDescent="0.2">
      <c r="I83" s="121"/>
    </row>
    <row r="84" spans="9:9" x14ac:dyDescent="0.2">
      <c r="I84" s="121"/>
    </row>
    <row r="85" spans="9:9" x14ac:dyDescent="0.2">
      <c r="I85" s="121"/>
    </row>
    <row r="86" spans="9:9" x14ac:dyDescent="0.2">
      <c r="I86" s="121"/>
    </row>
    <row r="87" spans="9:9" x14ac:dyDescent="0.2">
      <c r="I87" s="121"/>
    </row>
    <row r="88" spans="9:9" x14ac:dyDescent="0.2">
      <c r="I88" s="121"/>
    </row>
    <row r="89" spans="9:9" x14ac:dyDescent="0.2">
      <c r="I89" s="121"/>
    </row>
    <row r="90" spans="9:9" x14ac:dyDescent="0.2">
      <c r="I90" s="121"/>
    </row>
    <row r="91" spans="9:9" x14ac:dyDescent="0.2">
      <c r="I91" s="121"/>
    </row>
  </sheetData>
  <sheetProtection password="F4BB" sheet="1" objects="1" scenarios="1" formatCells="0" formatColumns="0" formatRows="0"/>
  <mergeCells count="3">
    <mergeCell ref="D4:O4"/>
    <mergeCell ref="A39:O39"/>
    <mergeCell ref="P4:AB4"/>
  </mergeCells>
  <phoneticPr fontId="0" type="noConversion"/>
  <printOptions horizontalCentered="1" gridLines="1"/>
  <pageMargins left="0.25" right="0.25" top="0.21" bottom="0.28000000000000003" header="0.12" footer="0.17"/>
  <pageSetup paperSize="9" scale="57" fitToWidth="2" orientation="landscape" r:id="rId1"/>
  <headerFooter alignWithMargins="0"/>
  <colBreaks count="1" manualBreakCount="1">
    <brk id="15" max="6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PSYCS Comparitive Tariffs</vt:lpstr>
      <vt:lpstr>'PSYCS Comparitive Tariffs'!Print_Area</vt:lpstr>
      <vt:lpstr>'PSYCS Comparitive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2016-01-13T14:29:07Z</cp:lastPrinted>
  <dcterms:created xsi:type="dcterms:W3CDTF">2007-01-02T12:57:15Z</dcterms:created>
  <dcterms:modified xsi:type="dcterms:W3CDTF">2016-01-18T16:03:59Z</dcterms:modified>
</cp:coreProperties>
</file>